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DieseArbeitsmappe"/>
  <mc:AlternateContent xmlns:mc="http://schemas.openxmlformats.org/markup-compatibility/2006">
    <mc:Choice Requires="x15">
      <x15ac:absPath xmlns:x15ac="http://schemas.microsoft.com/office/spreadsheetml/2010/11/ac" url="H:\Raumbelegung\Formulare Neu\"/>
    </mc:Choice>
  </mc:AlternateContent>
  <xr:revisionPtr revIDLastSave="0" documentId="13_ncr:1_{8D62EE3F-27FC-4D95-975D-E9F99DC1DC37}" xr6:coauthVersionLast="47" xr6:coauthVersionMax="47" xr10:uidLastSave="{00000000-0000-0000-0000-000000000000}"/>
  <workbookProtection workbookAlgorithmName="SHA-512" workbookHashValue="AXtZBERS+mOYUkPFFKPEPq6ldjyHx0b98OAgYZnqQCOnXBPVsWFbx7H6hzN1NDiqZwmiR+ovtXnAP8DnYMp4Iw==" workbookSaltValue="jhgo0Yr9gTTED4ye/ocoTg==" workbookSpinCount="100000" lockStructure="1"/>
  <bookViews>
    <workbookView xWindow="-120" yWindow="-120" windowWidth="29040" windowHeight="17640" xr2:uid="{00000000-000D-0000-FFFF-FFFF00000000}"/>
  </bookViews>
  <sheets>
    <sheet name="Antrag" sheetId="1" r:id="rId1"/>
    <sheet name="Benutzungsbewilligung" sheetId="5" state="hidden" r:id="rId2"/>
    <sheet name="Benutzungsrapport" sheetId="3" state="hidden" r:id="rId3"/>
    <sheet name="Geschirrausgabe" sheetId="4" state="hidden" r:id="rId4"/>
    <sheet name="Tarife" sheetId="2" state="hidden" r:id="rId5"/>
  </sheets>
  <definedNames>
    <definedName name="_xlnm.Print_Area" localSheetId="0">Antrag!$A$1:$J$47</definedName>
    <definedName name="_xlnm.Print_Area" localSheetId="1">Benutzungsbewilligung!$A$1:$J$49</definedName>
    <definedName name="_xlnm.Print_Area" localSheetId="2">Benutzungsrapport!$A$1:$J$49</definedName>
    <definedName name="_xlnm.Print_Area" localSheetId="3">Geschirrausgabe!$A$1:$J$54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1" i="5" l="1"/>
  <c r="G18" i="4"/>
  <c r="I18" i="4" s="1"/>
  <c r="G30" i="4"/>
  <c r="I30" i="4" s="1"/>
  <c r="J41" i="1"/>
  <c r="J43" i="1"/>
  <c r="J35" i="1"/>
  <c r="J36" i="1"/>
  <c r="D9" i="3" s="1"/>
  <c r="J37" i="1"/>
  <c r="D10" i="3" s="1"/>
  <c r="J38" i="1"/>
  <c r="J39" i="1"/>
  <c r="D10" i="5" s="1"/>
  <c r="J32" i="1"/>
  <c r="D4" i="3" s="1"/>
  <c r="J33" i="1"/>
  <c r="D5" i="5" s="1"/>
  <c r="K22" i="2"/>
  <c r="I29" i="5"/>
  <c r="C13" i="5"/>
  <c r="I27" i="1"/>
  <c r="I30" i="3"/>
  <c r="J4" i="2"/>
  <c r="E11" i="4"/>
  <c r="E10" i="4"/>
  <c r="C20" i="2"/>
  <c r="D20" i="2" s="1"/>
  <c r="J34" i="1"/>
  <c r="D6" i="3" s="1"/>
  <c r="F10" i="2"/>
  <c r="H22" i="2"/>
  <c r="D7" i="3"/>
  <c r="D7" i="5"/>
  <c r="F19" i="2"/>
  <c r="A26" i="5" s="1"/>
  <c r="E9" i="4"/>
  <c r="E8" i="4"/>
  <c r="E7" i="4"/>
  <c r="E6" i="4"/>
  <c r="I41" i="3"/>
  <c r="I40" i="3"/>
  <c r="I39" i="3"/>
  <c r="G35" i="4"/>
  <c r="I35" i="4" s="1"/>
  <c r="G34" i="4"/>
  <c r="I34" i="4" s="1"/>
  <c r="G33" i="4"/>
  <c r="I33" i="4" s="1"/>
  <c r="G32" i="4"/>
  <c r="I32" i="4" s="1"/>
  <c r="G31" i="4"/>
  <c r="I31" i="4" s="1"/>
  <c r="G29" i="4"/>
  <c r="I29" i="4" s="1"/>
  <c r="G28" i="4"/>
  <c r="I28" i="4" s="1"/>
  <c r="G27" i="4"/>
  <c r="I27" i="4" s="1"/>
  <c r="G26" i="4"/>
  <c r="I26" i="4" s="1"/>
  <c r="G25" i="4"/>
  <c r="I25" i="4" s="1"/>
  <c r="G24" i="4"/>
  <c r="I24" i="4" s="1"/>
  <c r="G23" i="4"/>
  <c r="I23" i="4" s="1"/>
  <c r="G22" i="4"/>
  <c r="I22" i="4" s="1"/>
  <c r="G21" i="4"/>
  <c r="I21" i="4" s="1"/>
  <c r="G20" i="4"/>
  <c r="I20" i="4" s="1"/>
  <c r="G19" i="4"/>
  <c r="I19" i="4" s="1"/>
  <c r="D8" i="3"/>
  <c r="I26" i="3"/>
  <c r="I27" i="3"/>
  <c r="I28" i="3"/>
  <c r="I25" i="3"/>
  <c r="F25" i="2"/>
  <c r="F2" i="2"/>
  <c r="G7" i="2" s="1"/>
  <c r="F6" i="2"/>
  <c r="A15" i="5" s="1"/>
  <c r="F7" i="2"/>
  <c r="A16" i="5" s="1"/>
  <c r="F8" i="2"/>
  <c r="F9" i="2"/>
  <c r="A17" i="5"/>
  <c r="F11" i="2"/>
  <c r="A18" i="5" s="1"/>
  <c r="F12" i="2"/>
  <c r="A19" i="5" s="1"/>
  <c r="F13" i="2"/>
  <c r="A20" i="5" s="1"/>
  <c r="F14" i="2"/>
  <c r="A21" i="5" s="1"/>
  <c r="F15" i="2"/>
  <c r="A17" i="3" s="1"/>
  <c r="F16" i="2"/>
  <c r="A23" i="5" s="1"/>
  <c r="F17" i="2"/>
  <c r="A19" i="3" s="1"/>
  <c r="F18" i="2"/>
  <c r="A20" i="3" s="1"/>
  <c r="F20" i="2"/>
  <c r="A22" i="3" s="1"/>
  <c r="F5" i="2"/>
  <c r="A14" i="5" s="1"/>
  <c r="A18" i="3"/>
  <c r="I42" i="4" l="1"/>
  <c r="I36" i="3" s="1"/>
  <c r="D27" i="2"/>
  <c r="D28" i="2" s="1"/>
  <c r="E10" i="1" s="1"/>
  <c r="A16" i="3"/>
  <c r="A27" i="5"/>
  <c r="A22" i="5"/>
  <c r="A15" i="3"/>
  <c r="A21" i="3"/>
  <c r="D9" i="5"/>
  <c r="D6" i="5"/>
  <c r="G6" i="2"/>
  <c r="H10" i="1" s="1"/>
  <c r="A28" i="5"/>
  <c r="D5" i="3"/>
  <c r="G17" i="2"/>
  <c r="H19" i="1" s="1"/>
  <c r="G18" i="2"/>
  <c r="H20" i="1" s="1"/>
  <c r="G9" i="2"/>
  <c r="H17" i="5" s="1"/>
  <c r="G14" i="2"/>
  <c r="H14" i="2" s="1"/>
  <c r="I16" i="1" s="1"/>
  <c r="G20" i="2"/>
  <c r="H27" i="5" s="1"/>
  <c r="G16" i="2"/>
  <c r="H18" i="1" s="1"/>
  <c r="A24" i="5"/>
  <c r="A25" i="5"/>
  <c r="A29" i="3"/>
  <c r="G8" i="2"/>
  <c r="H8" i="2" s="1"/>
  <c r="G12" i="2"/>
  <c r="H19" i="5" s="1"/>
  <c r="G15" i="2"/>
  <c r="H15" i="2" s="1"/>
  <c r="G11" i="2"/>
  <c r="H18" i="5" s="1"/>
  <c r="G10" i="2"/>
  <c r="G13" i="2"/>
  <c r="H13" i="2" s="1"/>
  <c r="G5" i="2"/>
  <c r="G19" i="2"/>
  <c r="H7" i="2"/>
  <c r="I11" i="1" s="1"/>
  <c r="H11" i="1"/>
  <c r="H16" i="5"/>
  <c r="D29" i="2"/>
  <c r="E29" i="2" s="1"/>
  <c r="I3" i="1" s="1"/>
  <c r="D8" i="5"/>
  <c r="I4" i="2"/>
  <c r="D4" i="5"/>
  <c r="A13" i="3"/>
  <c r="I44" i="4"/>
  <c r="A14" i="3"/>
  <c r="J13" i="2" l="1"/>
  <c r="J8" i="2"/>
  <c r="I12" i="1"/>
  <c r="J14" i="2"/>
  <c r="H16" i="3"/>
  <c r="H16" i="1"/>
  <c r="H23" i="5"/>
  <c r="H6" i="2"/>
  <c r="I10" i="1" s="1"/>
  <c r="H20" i="3"/>
  <c r="H18" i="2"/>
  <c r="H17" i="2"/>
  <c r="H15" i="5"/>
  <c r="H21" i="5"/>
  <c r="H25" i="5"/>
  <c r="H12" i="2"/>
  <c r="H20" i="2"/>
  <c r="H22" i="3"/>
  <c r="H9" i="2"/>
  <c r="H24" i="5"/>
  <c r="H12" i="1"/>
  <c r="H19" i="3"/>
  <c r="H18" i="3"/>
  <c r="H16" i="2"/>
  <c r="I18" i="1" s="1"/>
  <c r="H13" i="1"/>
  <c r="H11" i="2"/>
  <c r="I13" i="1" s="1"/>
  <c r="H15" i="1"/>
  <c r="H17" i="3"/>
  <c r="H22" i="5"/>
  <c r="H20" i="5"/>
  <c r="H15" i="3"/>
  <c r="H17" i="1"/>
  <c r="H14" i="3"/>
  <c r="H14" i="1"/>
  <c r="H14" i="5"/>
  <c r="H9" i="1"/>
  <c r="H13" i="3"/>
  <c r="H5" i="2"/>
  <c r="I5" i="2" s="1"/>
  <c r="J15" i="2"/>
  <c r="H10" i="2"/>
  <c r="J10" i="2" s="1"/>
  <c r="H26" i="5"/>
  <c r="H21" i="3"/>
  <c r="H19" i="2"/>
  <c r="H21" i="1"/>
  <c r="J7" i="2"/>
  <c r="I13" i="2"/>
  <c r="K13" i="2" s="1"/>
  <c r="I20" i="5" s="1"/>
  <c r="I8" i="2"/>
  <c r="K8" i="2" s="1"/>
  <c r="I15" i="2"/>
  <c r="I14" i="2"/>
  <c r="K14" i="2" s="1"/>
  <c r="I21" i="5" s="1"/>
  <c r="I7" i="2"/>
  <c r="I15" i="3" l="1"/>
  <c r="I15" i="1"/>
  <c r="J18" i="2"/>
  <c r="I20" i="1"/>
  <c r="I22" i="1"/>
  <c r="I19" i="2"/>
  <c r="I21" i="1"/>
  <c r="J6" i="2"/>
  <c r="J16" i="2"/>
  <c r="J17" i="2"/>
  <c r="I6" i="2"/>
  <c r="I16" i="3"/>
  <c r="I18" i="2"/>
  <c r="K18" i="2" s="1"/>
  <c r="I25" i="5" s="1"/>
  <c r="I20" i="3"/>
  <c r="I9" i="2"/>
  <c r="I17" i="2"/>
  <c r="I12" i="2"/>
  <c r="J12" i="2"/>
  <c r="I16" i="2"/>
  <c r="I22" i="3"/>
  <c r="J20" i="2"/>
  <c r="J9" i="2"/>
  <c r="I20" i="2"/>
  <c r="I18" i="3"/>
  <c r="J11" i="2"/>
  <c r="I11" i="2"/>
  <c r="J5" i="2"/>
  <c r="K5" i="2" s="1"/>
  <c r="I14" i="5" s="1"/>
  <c r="I10" i="2"/>
  <c r="K10" i="2" s="1"/>
  <c r="K15" i="2"/>
  <c r="I17" i="1" s="1"/>
  <c r="J19" i="2"/>
  <c r="K19" i="2" s="1"/>
  <c r="I21" i="3" s="1"/>
  <c r="H21" i="2"/>
  <c r="K7" i="2"/>
  <c r="I16" i="5" s="1"/>
  <c r="K17" i="2" l="1"/>
  <c r="K9" i="2"/>
  <c r="I17" i="5" s="1"/>
  <c r="K16" i="2"/>
  <c r="I23" i="5" s="1"/>
  <c r="K6" i="2"/>
  <c r="I15" i="5" s="1"/>
  <c r="I19" i="3"/>
  <c r="I22" i="5"/>
  <c r="I17" i="3"/>
  <c r="H23" i="2"/>
  <c r="K23" i="2" s="1"/>
  <c r="K12" i="2"/>
  <c r="K11" i="2"/>
  <c r="I18" i="5" s="1"/>
  <c r="K20" i="2"/>
  <c r="I27" i="5" s="1"/>
  <c r="I9" i="1"/>
  <c r="I13" i="3"/>
  <c r="I26" i="5"/>
  <c r="I24" i="5" l="1"/>
  <c r="I19" i="1"/>
  <c r="I14" i="1"/>
  <c r="I19" i="5"/>
  <c r="I14" i="3"/>
  <c r="I28" i="5"/>
  <c r="I29" i="3"/>
  <c r="I26" i="1"/>
  <c r="H24" i="2"/>
  <c r="K21" i="2"/>
  <c r="K24" i="2" s="1"/>
  <c r="I28" i="1" s="1"/>
  <c r="I43" i="3" l="1"/>
  <c r="I31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Arpad Major</author>
  </authors>
  <commentList>
    <comment ref="I7" authorId="0" shapeId="0" xr:uid="{00000000-0006-0000-0000-000001000000}">
      <text>
        <r>
          <rPr>
            <b/>
            <sz val="9"/>
            <color rgb="FF000000"/>
            <rFont val="Segoe UI"/>
            <family val="2"/>
            <charset val="1"/>
          </rPr>
          <t xml:space="preserve">Berechnung:
</t>
        </r>
        <r>
          <rPr>
            <b/>
            <sz val="9"/>
            <color rgb="FF000000"/>
            <rFont val="Segoe UI"/>
            <family val="2"/>
            <charset val="1"/>
          </rPr>
          <t>=Tarif + Zusatztage*halber Tarif</t>
        </r>
        <r>
          <rPr>
            <sz val="9"/>
            <color rgb="FF000000"/>
            <rFont val="Segoe UI"/>
            <family val="2"/>
            <charset val="1"/>
          </rPr>
          <t xml:space="preserve">
</t>
        </r>
      </text>
    </comment>
    <comment ref="I26" authorId="0" shapeId="0" xr:uid="{00000000-0006-0000-0000-000002000000}">
      <text>
        <r>
          <rPr>
            <b/>
            <sz val="9"/>
            <color rgb="FF000000"/>
            <rFont val="Segoe UI"/>
            <family val="2"/>
            <charset val="1"/>
          </rPr>
          <t>Tarif für 1. Tag gratis (Zusatztage + Gebühr ausgenommen)</t>
        </r>
      </text>
    </comment>
  </commentList>
</comments>
</file>

<file path=xl/sharedStrings.xml><?xml version="1.0" encoding="utf-8"?>
<sst xmlns="http://schemas.openxmlformats.org/spreadsheetml/2006/main" count="218" uniqueCount="147">
  <si>
    <t>Mehrzweckhalle mit Standardausrüstung</t>
  </si>
  <si>
    <t>Bühne</t>
  </si>
  <si>
    <t>Beamer</t>
  </si>
  <si>
    <t>Bestuhlung</t>
  </si>
  <si>
    <t>Geschirr (Bestellung gem. separatem Formular)</t>
  </si>
  <si>
    <t>Office</t>
  </si>
  <si>
    <t>Foyer</t>
  </si>
  <si>
    <t>Küche UG</t>
  </si>
  <si>
    <t>Künstlergarderobe</t>
  </si>
  <si>
    <t>Pausenplatz (bei Benutzung als Festplatz)</t>
  </si>
  <si>
    <t>Sonstige Räume: (**)</t>
  </si>
  <si>
    <t>Ortsansässige</t>
  </si>
  <si>
    <t>Total</t>
  </si>
  <si>
    <t>Gratisbenützung gem. Reglement</t>
  </si>
  <si>
    <t>Datum des Anlasses:</t>
  </si>
  <si>
    <t>Bemerkungen:</t>
  </si>
  <si>
    <t>Datum:</t>
  </si>
  <si>
    <t>Adresse:</t>
  </si>
  <si>
    <t>Tarif</t>
  </si>
  <si>
    <t>Betrag</t>
  </si>
  <si>
    <t>Kehricht</t>
  </si>
  <si>
    <t>35 Liter Sack à</t>
  </si>
  <si>
    <t>60 Liter Sack à</t>
  </si>
  <si>
    <t>110 Liter Sack à</t>
  </si>
  <si>
    <t>Container à</t>
  </si>
  <si>
    <t>ortsansässig</t>
  </si>
  <si>
    <t>MEHRZWECKHALLE WUERMATT</t>
  </si>
  <si>
    <t>Tarif 1</t>
  </si>
  <si>
    <t>Tarif 2</t>
  </si>
  <si>
    <t>Abzug Gratisbenützung</t>
  </si>
  <si>
    <t>Zwischentotal</t>
  </si>
  <si>
    <t>G E S C H I R R A U S G A B E</t>
  </si>
  <si>
    <t>Datum / Anlass:</t>
  </si>
  <si>
    <t>Ansprechperson:</t>
  </si>
  <si>
    <t>E-Mail:</t>
  </si>
  <si>
    <t>Zuständig Gemeinde:</t>
  </si>
  <si>
    <t>(für die Bestellung)</t>
  </si>
  <si>
    <t>079 109 27 13</t>
  </si>
  <si>
    <t>Anzahl Bestellung</t>
  </si>
  <si>
    <t>Bestand</t>
  </si>
  <si>
    <t>Gebinde Grösse</t>
  </si>
  <si>
    <t>Beschrieb</t>
  </si>
  <si>
    <t>Anzahl Rückgabe</t>
  </si>
  <si>
    <t>Preis Total</t>
  </si>
  <si>
    <t>einzeln</t>
  </si>
  <si>
    <t>CHF</t>
  </si>
  <si>
    <t>Teller neu tief, weiss-rot</t>
  </si>
  <si>
    <t>Teller alt flach, weiss</t>
  </si>
  <si>
    <t>Dessertteller alt, weiss</t>
  </si>
  <si>
    <t>Dessertteller neu, weiss-rot</t>
  </si>
  <si>
    <t>Tassen mit Unterteller neu, weiss-rot</t>
  </si>
  <si>
    <t>Messer</t>
  </si>
  <si>
    <t>Gabeln</t>
  </si>
  <si>
    <t>Löffel</t>
  </si>
  <si>
    <t>Kaffeelöffeli</t>
  </si>
  <si>
    <t>Dessertgabeln</t>
  </si>
  <si>
    <t>Kaffeegläser</t>
  </si>
  <si>
    <t>-</t>
  </si>
  <si>
    <t>Liqueur-Gläser</t>
  </si>
  <si>
    <t>Sektgläser Napoli</t>
  </si>
  <si>
    <t>Whiskey-Gläser</t>
  </si>
  <si>
    <t>Biergläser</t>
  </si>
  <si>
    <t>Servierblech rund</t>
  </si>
  <si>
    <t>Kaffeemaschine</t>
  </si>
  <si>
    <t>Bruch</t>
  </si>
  <si>
    <t>Rückforderung Beschädigungen</t>
  </si>
  <si>
    <t>Geschirrbruch gemäss separater Auflistung</t>
  </si>
  <si>
    <t>Hauswartsentschädigung</t>
  </si>
  <si>
    <t>bis</t>
  </si>
  <si>
    <t>Std.</t>
  </si>
  <si>
    <t>Der Hauswart</t>
  </si>
  <si>
    <t xml:space="preserve">Kontaktperson: </t>
  </si>
  <si>
    <t>Schlüssel:</t>
  </si>
  <si>
    <t>Verteiler:</t>
  </si>
  <si>
    <t>Gemeinde Kaisten</t>
  </si>
  <si>
    <t>Espresso Tassen mit Unterteller weiss</t>
  </si>
  <si>
    <t>Technische Anlagen</t>
  </si>
  <si>
    <t>auswärtig</t>
  </si>
  <si>
    <r>
      <t xml:space="preserve">Vereinszimmer  - interne Nutzung </t>
    </r>
    <r>
      <rPr>
        <vertAlign val="superscript"/>
        <sz val="11"/>
        <color theme="1"/>
        <rFont val="Calibri"/>
        <family val="2"/>
      </rPr>
      <t>2)</t>
    </r>
  </si>
  <si>
    <r>
      <t xml:space="preserve">Vereinszimmer - Kurse, Vorträge </t>
    </r>
    <r>
      <rPr>
        <vertAlign val="superscript"/>
        <sz val="11"/>
        <color theme="1"/>
        <rFont val="Calibri"/>
        <family val="2"/>
      </rPr>
      <t>2)</t>
    </r>
  </si>
  <si>
    <t>Reservation von / bis:</t>
  </si>
  <si>
    <t>Rechnungsstellung:</t>
  </si>
  <si>
    <t>Zeitraum:</t>
  </si>
  <si>
    <t>Voraussichtlicher Rechnungsbetrag ohne Zusatzkosten</t>
  </si>
  <si>
    <t>Grundlage: Gebührentarif des Benutzungsreglement für die Gemeindeanlagen und Benutzungsbewilligung der Gemeinde Kaisten</t>
  </si>
  <si>
    <t>Aufenthaltsraum Mittagstisch "Cantina"</t>
  </si>
  <si>
    <t>Unterstand Nord</t>
  </si>
  <si>
    <t>Bearbeitungsgebühr, Strom, Wasser</t>
  </si>
  <si>
    <t>Bearbeitungsgebühr, Strom Wasser</t>
  </si>
  <si>
    <t>E-Mail</t>
  </si>
  <si>
    <t>Telefon</t>
  </si>
  <si>
    <t>Telefon:</t>
  </si>
  <si>
    <t>(für neue Linie Alt/Enter)</t>
  </si>
  <si>
    <t>Aussenanlage fehlt?</t>
  </si>
  <si>
    <t>Zusätzliche Ausrüstung?</t>
  </si>
  <si>
    <t>Zusatztage</t>
  </si>
  <si>
    <t>Z.Betrag</t>
  </si>
  <si>
    <t>Zusatztage:</t>
  </si>
  <si>
    <t>Kontrolle Auswärtige</t>
  </si>
  <si>
    <t>Datum</t>
  </si>
  <si>
    <t>Uhrzeit</t>
  </si>
  <si>
    <t>Zusatztag bei Gratisb.</t>
  </si>
  <si>
    <t>Bitte mind. 1 Woche vor der Veranstaltung mit dem Hauswart Kontakt aufnehmen.</t>
  </si>
  <si>
    <r>
      <t xml:space="preserve">Vereinszimmer  - interne Nutzung </t>
    </r>
    <r>
      <rPr>
        <vertAlign val="superscript"/>
        <sz val="11"/>
        <color theme="1"/>
        <rFont val="Arial"/>
        <family val="2"/>
        <scheme val="major"/>
      </rPr>
      <t>1)</t>
    </r>
  </si>
  <si>
    <r>
      <t xml:space="preserve">Vereinszimmer - Kurse, Vorträge </t>
    </r>
    <r>
      <rPr>
        <vertAlign val="superscript"/>
        <sz val="11"/>
        <color theme="1"/>
        <rFont val="Arial"/>
        <family val="2"/>
        <scheme val="major"/>
      </rPr>
      <t>1)</t>
    </r>
  </si>
  <si>
    <t>Die Gemeinde Kaisten erteilt die Bewilligung, nachfolgend bezeichnete Räume, Gerätschaften und / oder Anlagen der Gemeinde Kaisten für den eingegebenen Zeitraum gemäss geltendem Reglement zu benutzen.</t>
  </si>
  <si>
    <r>
      <rPr>
        <vertAlign val="superscript"/>
        <sz val="8"/>
        <color theme="1"/>
        <rFont val="Arial"/>
        <family val="2"/>
        <scheme val="major"/>
      </rPr>
      <t>1)</t>
    </r>
    <r>
      <rPr>
        <sz val="8"/>
        <color theme="1"/>
        <rFont val="Arial"/>
        <family val="2"/>
        <scheme val="major"/>
      </rPr>
      <t xml:space="preserve"> Nur für ortsansässige Organisationen</t>
    </r>
  </si>
  <si>
    <r>
      <t>Total der Rückforderungen</t>
    </r>
    <r>
      <rPr>
        <sz val="11"/>
        <color indexed="8"/>
        <rFont val="Arial"/>
        <family val="2"/>
        <scheme val="major"/>
      </rPr>
      <t xml:space="preserve"> (Rechnungsstellung durch die Abteilung Finanzen)</t>
    </r>
  </si>
  <si>
    <r>
      <t xml:space="preserve">Rechnungsadresse 
</t>
    </r>
    <r>
      <rPr>
        <sz val="10"/>
        <color theme="1"/>
        <rFont val="Arial (Textkörper)"/>
      </rPr>
      <t>(wenn von oben abweichend):</t>
    </r>
  </si>
  <si>
    <t>AnsprechpartnerIn:</t>
  </si>
  <si>
    <t>VeranstalterIn:</t>
  </si>
  <si>
    <t>TeilnehmerInnen ca.:</t>
  </si>
  <si>
    <t>Preis bei Bruch/Verlust pro Stück</t>
  </si>
  <si>
    <t>Anzahl 
Bruch/ Verlust</t>
  </si>
  <si>
    <t>Geschirr- und Handtücher sowie Schwämme und Geschirrbürsten sind von den VeranstalterInnen mit zubringen.</t>
  </si>
  <si>
    <t>Das Gesuch muss mindestens 4 Wochen vor der Veranstaltung eingereicht werden.</t>
  </si>
  <si>
    <t>Geschirr (Bestellung mit separatem Formular)</t>
  </si>
  <si>
    <t>Die Endreinigung erfolgt gemäss Reglement und kann zusätzliche Kosten zur Folge haben (§32)</t>
  </si>
  <si>
    <t>Nachstehende Person / Verein / Instutition stellt den Antrag, folgende Räume, Gerätschaften und / oder Anlagen der Gemeinde Kaisten für den eingegebenen Zeitraum benutzen zu dürfen.</t>
  </si>
  <si>
    <r>
      <rPr>
        <vertAlign val="superscript"/>
        <sz val="10.5"/>
        <color theme="1"/>
        <rFont val="Arial (Überschriften)"/>
      </rPr>
      <t>2)</t>
    </r>
    <r>
      <rPr>
        <sz val="10.5"/>
        <color theme="1"/>
        <rFont val="Arial"/>
        <family val="2"/>
        <scheme val="major"/>
      </rPr>
      <t xml:space="preserve"> Benützung und Gebühren gemäss Absprache mit der Betriebskommission</t>
    </r>
  </si>
  <si>
    <r>
      <t>Sonstige Räume:</t>
    </r>
    <r>
      <rPr>
        <vertAlign val="superscript"/>
        <sz val="10.5"/>
        <color theme="1"/>
        <rFont val="Arial"/>
        <family val="2"/>
      </rPr>
      <t xml:space="preserve"> 2)</t>
    </r>
  </si>
  <si>
    <t>Vereinszimmer (nur für ortsansässige Organisationen)</t>
  </si>
  <si>
    <r>
      <t xml:space="preserve">Vereinszimmer </t>
    </r>
    <r>
      <rPr>
        <vertAlign val="superscript"/>
        <sz val="10"/>
        <color theme="1"/>
        <rFont val="Arial"/>
        <family val="2"/>
        <scheme val="major"/>
      </rPr>
      <t>1)</t>
    </r>
  </si>
  <si>
    <r>
      <t xml:space="preserve">Vereinszimmer </t>
    </r>
    <r>
      <rPr>
        <vertAlign val="superscript"/>
        <sz val="10"/>
        <color theme="1"/>
        <rFont val="Arial"/>
        <family val="2"/>
        <scheme val="major"/>
      </rPr>
      <t>1)</t>
    </r>
    <r>
      <rPr>
        <sz val="10.5"/>
        <color theme="1"/>
        <rFont val="Arial"/>
        <family val="2"/>
      </rPr>
      <t xml:space="preserve"> Kurse, Vorträge</t>
    </r>
  </si>
  <si>
    <r>
      <rPr>
        <vertAlign val="superscript"/>
        <sz val="10"/>
        <color rgb="FF000000"/>
        <rFont val="Arial"/>
        <family val="2"/>
      </rPr>
      <t>1)</t>
    </r>
    <r>
      <rPr>
        <sz val="10.5"/>
        <color rgb="FF000000"/>
        <rFont val="Arial"/>
        <family val="2"/>
      </rPr>
      <t xml:space="preserve"> Das Vereinszimmer wird nur an ortsansässige Vereine oder Organisationen vermietet</t>
    </r>
  </si>
  <si>
    <t>Abzug Gratisbenützung (die Bearbeitungsgebühr wird in jedem Fall erhoben)</t>
  </si>
  <si>
    <r>
      <t xml:space="preserve">Vereinszimmer - Kurse, Vorträge </t>
    </r>
    <r>
      <rPr>
        <vertAlign val="superscript"/>
        <sz val="11"/>
        <color theme="1"/>
        <rFont val="Arial (Textkörper)"/>
      </rPr>
      <t>1)</t>
    </r>
  </si>
  <si>
    <r>
      <t>Sonstige Räume:</t>
    </r>
    <r>
      <rPr>
        <vertAlign val="superscript"/>
        <sz val="11"/>
        <color theme="1"/>
        <rFont val="Arial (Textkörper)"/>
      </rPr>
      <t xml:space="preserve"> 2)</t>
    </r>
  </si>
  <si>
    <t>Auflagen  
Bemerkungen:</t>
  </si>
  <si>
    <t>Angaben zum Gesuch (Bitte graue Felder ausfüllen)</t>
  </si>
  <si>
    <t>Bezeichnung des Anlasses:</t>
  </si>
  <si>
    <t>Anlass:</t>
  </si>
  <si>
    <r>
      <rPr>
        <b/>
        <sz val="18"/>
        <color theme="8"/>
        <rFont val="Arial"/>
        <family val="2"/>
      </rPr>
      <t>ANTRAG AUF BENUTZUNG</t>
    </r>
    <r>
      <rPr>
        <b/>
        <sz val="18"/>
        <color theme="1"/>
        <rFont val="Arial"/>
        <family val="2"/>
      </rPr>
      <t xml:space="preserve">
Mehrzweckhalle Wuermatt </t>
    </r>
  </si>
  <si>
    <t>Aufenthaltsraum Mittagstisch "Krümelparadies"</t>
  </si>
  <si>
    <r>
      <rPr>
        <b/>
        <sz val="18"/>
        <color theme="9"/>
        <rFont val="Arial"/>
        <family val="2"/>
      </rPr>
      <t>BEWILLIGUNG ZUR NUTZUNG</t>
    </r>
    <r>
      <rPr>
        <b/>
        <sz val="18"/>
        <color theme="1"/>
        <rFont val="Arial"/>
        <family val="2"/>
      </rPr>
      <t xml:space="preserve">
Mehrzweckhalle Wuermatt</t>
    </r>
  </si>
  <si>
    <r>
      <rPr>
        <b/>
        <sz val="18"/>
        <color theme="5" tint="-0.249977111117893"/>
        <rFont val="Arial"/>
        <family val="2"/>
      </rPr>
      <t>BENUTZUNGSRAPPORT</t>
    </r>
    <r>
      <rPr>
        <b/>
        <sz val="18"/>
        <color theme="1"/>
        <rFont val="Arial"/>
        <family val="2"/>
      </rPr>
      <t xml:space="preserve">
Mehrzweckhalle Wuermatt</t>
    </r>
  </si>
  <si>
    <r>
      <t xml:space="preserve">Räume, Gerätschaften, Anlagen </t>
    </r>
    <r>
      <rPr>
        <sz val="12"/>
        <rFont val="Arial (Textkörper)"/>
      </rPr>
      <t>(Bitte Gewünschtes auswählen)</t>
    </r>
  </si>
  <si>
    <r>
      <rPr>
        <b/>
        <sz val="11"/>
        <color rgb="FFC00000"/>
        <rFont val="Arial (Überschriften)"/>
      </rPr>
      <t xml:space="preserve">Bitte schicken Sie diesen Antrag im Excel-Format per E-Mail an raumbelegung@kaisten.ch
</t>
    </r>
    <r>
      <rPr>
        <sz val="11"/>
        <color theme="1"/>
        <rFont val="Arial"/>
        <family val="2"/>
        <scheme val="major"/>
      </rPr>
      <t xml:space="preserve">
</t>
    </r>
    <r>
      <rPr>
        <b/>
        <sz val="11"/>
        <color theme="1"/>
        <rFont val="Arial"/>
        <family val="2"/>
        <scheme val="major"/>
      </rPr>
      <t>Das Benützungsreglement finden Sie auf www.kaisten.ch</t>
    </r>
  </si>
  <si>
    <t>Gemeinde Kaisten, raumbelegung@kaisten.ch, Tel. 062 869 13 40</t>
  </si>
  <si>
    <r>
      <t xml:space="preserve">Allfällige </t>
    </r>
    <r>
      <rPr>
        <u/>
        <sz val="9"/>
        <color theme="1"/>
        <rFont val="Arial"/>
        <family val="2"/>
      </rPr>
      <t>Reinigungs- und Entsorgungsgebühren</t>
    </r>
    <r>
      <rPr>
        <sz val="9"/>
        <color theme="1"/>
        <rFont val="Arial"/>
        <family val="2"/>
      </rPr>
      <t xml:space="preserve"> werden nach Aufwand zusätzlich in Rechnung gestellt.
Die </t>
    </r>
    <r>
      <rPr>
        <u/>
        <sz val="9"/>
        <color theme="1"/>
        <rFont val="Arial"/>
        <family val="2"/>
      </rPr>
      <t>Kleinhandelsbewilligung</t>
    </r>
    <r>
      <rPr>
        <sz val="9"/>
        <color theme="1"/>
        <rFont val="Arial"/>
        <family val="2"/>
      </rPr>
      <t xml:space="preserve"> für den Ausschank / Verkauf von Spirituosen muss bei der Gemeindekanzlei Kaisten eingeholt werden.
Gemäss Gastgewerbegesetz kann für bestimmte Anlässe die </t>
    </r>
    <r>
      <rPr>
        <u/>
        <sz val="9"/>
        <color theme="1"/>
        <rFont val="Arial"/>
        <family val="2"/>
      </rPr>
      <t>Verlängerung der Öffnungszeiten</t>
    </r>
    <r>
      <rPr>
        <sz val="9"/>
        <color theme="1"/>
        <rFont val="Arial"/>
        <family val="2"/>
      </rPr>
      <t xml:space="preserve"> bewilligt werden, soweit es die Verhältnisse erlauben. Für die Bewilligung der Verlängerung ist der Gemeinderat zuständig. Das Gesuch muss im Voraus eingereicht werden. 
</t>
    </r>
    <r>
      <rPr>
        <u/>
        <sz val="9"/>
        <color theme="1"/>
        <rFont val="Arial"/>
        <family val="2"/>
      </rPr>
      <t>Flüssiggasanlagen</t>
    </r>
    <r>
      <rPr>
        <sz val="9"/>
        <color theme="1"/>
        <rFont val="Arial"/>
        <family val="2"/>
      </rPr>
      <t xml:space="preserve">: Der Veranstalter hat vor jedem Anlass nachzuweisen, dass der Betrieb der Flüssiggasanlagen sicher ist. Es dürfen nur kontrollierte Gasgeräte eingesetzt werden (gültige Vignette). Infos / zugelassene Kontrolleure unter: www.arbeitskreis-lpg.ch/service/verzeichnis/.
</t>
    </r>
    <r>
      <rPr>
        <b/>
        <sz val="9"/>
        <color theme="1"/>
        <rFont val="Arial"/>
        <family val="2"/>
      </rPr>
      <t xml:space="preserve">In Innenräumen ist der Betrieb mit Flüssiggas verboten! 
</t>
    </r>
    <r>
      <rPr>
        <u/>
        <sz val="9"/>
        <color theme="1"/>
        <rFont val="Arial"/>
        <family val="2"/>
      </rPr>
      <t xml:space="preserve">
Hallentraversen</t>
    </r>
    <r>
      <rPr>
        <sz val="9"/>
        <color theme="1"/>
        <rFont val="Arial"/>
        <family val="2"/>
      </rPr>
      <t xml:space="preserve"> Es ist verboten auf die Traversen Dekorationen oder sonstige Befestigungsmaterialien anzubringen! Jegliche Haftung wird bei Unfällen abgelehnt!</t>
    </r>
  </si>
  <si>
    <t>Weingläser</t>
  </si>
  <si>
    <t>WICHTIG</t>
  </si>
  <si>
    <t>Nexhmedin Kolgeci, Hauswart</t>
  </si>
  <si>
    <t>Name Hauswart: Nexhmedin Kolgeci</t>
  </si>
  <si>
    <t>Nexhmedin Kolgeci, Tel. 079 109 27 13 (Hauswart)</t>
  </si>
  <si>
    <t>Nexhmedin Kolgeci</t>
  </si>
  <si>
    <t>Formular retour per Mail: nexhmedin.kolgeci@kaisten.ch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</si>
</sst>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1">
    <font>
      <sz val="10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b/>
      <sz val="14"/>
      <color theme="1"/>
      <name val="Arial"/>
      <family val="2"/>
    </font>
    <font>
      <b/>
      <sz val="18"/>
      <color theme="1"/>
      <name val="Arial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8"/>
      <color theme="1"/>
      <name val="Arial"/>
      <family val="2"/>
      <scheme val="minor"/>
    </font>
    <font>
      <b/>
      <sz val="14"/>
      <color theme="1"/>
      <name val="Arial"/>
      <family val="2"/>
      <scheme val="minor"/>
    </font>
    <font>
      <sz val="8"/>
      <color theme="1"/>
      <name val="Arial"/>
      <family val="2"/>
      <scheme val="minor"/>
    </font>
    <font>
      <sz val="10"/>
      <color theme="1"/>
      <name val="Calibri"/>
      <family val="2"/>
    </font>
    <font>
      <sz val="12"/>
      <color theme="1"/>
      <name val="Calibri"/>
      <family val="2"/>
    </font>
    <font>
      <i/>
      <sz val="11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u/>
      <sz val="11"/>
      <color theme="10"/>
      <name val="Arial"/>
      <family val="2"/>
      <scheme val="minor"/>
    </font>
    <font>
      <i/>
      <sz val="8"/>
      <color theme="1"/>
      <name val="Arial"/>
      <family val="2"/>
      <scheme val="minor"/>
    </font>
    <font>
      <i/>
      <sz val="10"/>
      <color theme="1"/>
      <name val="Arial"/>
      <family val="2"/>
      <scheme val="minor"/>
    </font>
    <font>
      <sz val="11"/>
      <color theme="1"/>
      <name val="Wingdings 2"/>
      <family val="1"/>
      <charset val="2"/>
    </font>
    <font>
      <vertAlign val="superscript"/>
      <sz val="11"/>
      <color theme="1"/>
      <name val="Calibri"/>
      <family val="2"/>
    </font>
    <font>
      <sz val="10"/>
      <color theme="4" tint="-0.249977111117893"/>
      <name val="Arial"/>
      <family val="2"/>
    </font>
    <font>
      <b/>
      <sz val="14"/>
      <color theme="1"/>
      <name val="Calibri"/>
      <family val="2"/>
    </font>
    <font>
      <sz val="10"/>
      <color theme="1"/>
      <name val="Arial"/>
      <family val="2"/>
      <scheme val="major"/>
    </font>
    <font>
      <b/>
      <sz val="11"/>
      <color theme="1"/>
      <name val="Arial"/>
      <family val="2"/>
      <scheme val="major"/>
    </font>
    <font>
      <b/>
      <sz val="10"/>
      <color theme="1"/>
      <name val="Arial"/>
      <family val="2"/>
      <scheme val="major"/>
    </font>
    <font>
      <sz val="11"/>
      <color theme="1"/>
      <name val="Arial"/>
      <family val="2"/>
      <scheme val="major"/>
    </font>
    <font>
      <b/>
      <sz val="11"/>
      <color indexed="8"/>
      <name val="Arial"/>
      <family val="2"/>
      <scheme val="major"/>
    </font>
    <font>
      <vertAlign val="superscript"/>
      <sz val="11"/>
      <color theme="1"/>
      <name val="Arial"/>
      <family val="2"/>
      <scheme val="major"/>
    </font>
    <font>
      <vertAlign val="superscript"/>
      <sz val="10"/>
      <color theme="1"/>
      <name val="Arial"/>
      <family val="2"/>
      <scheme val="major"/>
    </font>
    <font>
      <b/>
      <sz val="8"/>
      <color theme="0"/>
      <name val="Arial"/>
      <family val="2"/>
      <scheme val="major"/>
    </font>
    <font>
      <sz val="12"/>
      <color theme="1"/>
      <name val="Arial"/>
      <family val="2"/>
      <scheme val="major"/>
    </font>
    <font>
      <sz val="8"/>
      <color theme="1"/>
      <name val="Arial"/>
      <family val="2"/>
      <scheme val="major"/>
    </font>
    <font>
      <b/>
      <sz val="10"/>
      <color theme="0"/>
      <name val="Arial"/>
      <family val="2"/>
      <scheme val="major"/>
    </font>
    <font>
      <vertAlign val="superscript"/>
      <sz val="8"/>
      <color theme="1"/>
      <name val="Arial"/>
      <family val="2"/>
      <scheme val="major"/>
    </font>
    <font>
      <u/>
      <sz val="11"/>
      <color theme="10"/>
      <name val="Arial"/>
      <family val="2"/>
      <scheme val="major"/>
    </font>
    <font>
      <b/>
      <sz val="10"/>
      <name val="Arial"/>
      <family val="2"/>
      <scheme val="major"/>
    </font>
    <font>
      <sz val="10"/>
      <color theme="0"/>
      <name val="Arial"/>
      <family val="2"/>
      <scheme val="major"/>
    </font>
    <font>
      <sz val="8.5"/>
      <color theme="1"/>
      <name val="Arial"/>
      <family val="2"/>
      <scheme val="major"/>
    </font>
    <font>
      <b/>
      <sz val="14"/>
      <color theme="1"/>
      <name val="Arial"/>
      <family val="2"/>
      <scheme val="major"/>
    </font>
    <font>
      <sz val="11"/>
      <color indexed="8"/>
      <name val="Arial"/>
      <family val="2"/>
      <scheme val="major"/>
    </font>
    <font>
      <b/>
      <sz val="11"/>
      <color rgb="FFFF0000"/>
      <name val="Arial"/>
      <family val="2"/>
      <scheme val="major"/>
    </font>
    <font>
      <i/>
      <sz val="11"/>
      <color theme="1"/>
      <name val="Arial"/>
      <family val="2"/>
      <scheme val="major"/>
    </font>
    <font>
      <sz val="9"/>
      <color theme="1"/>
      <name val="Arial"/>
      <family val="2"/>
      <scheme val="minor"/>
    </font>
    <font>
      <sz val="8"/>
      <color rgb="FF000000"/>
      <name val="Segoe UI"/>
      <family val="2"/>
    </font>
    <font>
      <b/>
      <sz val="9"/>
      <color rgb="FF000000"/>
      <name val="Segoe UI"/>
      <family val="2"/>
      <charset val="1"/>
    </font>
    <font>
      <sz val="9"/>
      <color rgb="FF000000"/>
      <name val="Segoe UI"/>
      <family val="2"/>
      <charset val="1"/>
    </font>
    <font>
      <sz val="10.5"/>
      <color theme="1"/>
      <name val="Arial"/>
      <family val="2"/>
      <scheme val="major"/>
    </font>
    <font>
      <sz val="10.5"/>
      <color theme="1"/>
      <name val="Arial"/>
      <family val="2"/>
      <scheme val="minor"/>
    </font>
    <font>
      <sz val="10.5"/>
      <color theme="1"/>
      <name val="Arial"/>
      <family val="2"/>
    </font>
    <font>
      <b/>
      <sz val="10.5"/>
      <color theme="1"/>
      <name val="Arial"/>
      <family val="2"/>
      <scheme val="major"/>
    </font>
    <font>
      <sz val="10"/>
      <color theme="1"/>
      <name val="Arial (Textkörper)"/>
    </font>
    <font>
      <i/>
      <sz val="10.5"/>
      <color theme="1"/>
      <name val="Arial"/>
      <family val="2"/>
      <scheme val="minor"/>
    </font>
    <font>
      <b/>
      <sz val="10.5"/>
      <color theme="1"/>
      <name val="Arial"/>
      <family val="2"/>
      <scheme val="minor"/>
    </font>
    <font>
      <b/>
      <i/>
      <sz val="11.5"/>
      <color rgb="FFFF0000"/>
      <name val="Arial"/>
      <family val="2"/>
      <scheme val="minor"/>
    </font>
    <font>
      <b/>
      <i/>
      <sz val="11.5"/>
      <color theme="1"/>
      <name val="Arial"/>
      <family val="2"/>
    </font>
    <font>
      <b/>
      <sz val="12"/>
      <name val="Arial (Textkörper)"/>
    </font>
    <font>
      <sz val="12"/>
      <color theme="1"/>
      <name val="Arial (Textkörper)"/>
    </font>
    <font>
      <b/>
      <sz val="12"/>
      <color theme="1"/>
      <name val="Arial"/>
      <family val="2"/>
      <scheme val="major"/>
    </font>
    <font>
      <sz val="10.5"/>
      <color rgb="FF000000"/>
      <name val="Arial"/>
      <family val="2"/>
    </font>
    <font>
      <vertAlign val="superscript"/>
      <sz val="10"/>
      <color rgb="FF000000"/>
      <name val="Arial"/>
      <family val="2"/>
    </font>
    <font>
      <vertAlign val="superscript"/>
      <sz val="10.5"/>
      <color theme="1"/>
      <name val="Arial (Überschriften)"/>
    </font>
    <font>
      <vertAlign val="superscript"/>
      <sz val="10.5"/>
      <color theme="1"/>
      <name val="Arial"/>
      <family val="2"/>
    </font>
    <font>
      <sz val="12"/>
      <color rgb="FF000000"/>
      <name val="Calibri"/>
      <family val="2"/>
    </font>
    <font>
      <sz val="11"/>
      <color theme="1"/>
      <name val="Arial (Textkörper)"/>
    </font>
    <font>
      <vertAlign val="superscript"/>
      <sz val="11"/>
      <color theme="1"/>
      <name val="Arial (Textkörper)"/>
    </font>
    <font>
      <sz val="11"/>
      <color theme="1"/>
      <name val="Arial"/>
      <family val="2"/>
    </font>
    <font>
      <sz val="11"/>
      <color theme="4" tint="-0.249977111117893"/>
      <name val="Arial"/>
      <family val="2"/>
    </font>
    <font>
      <b/>
      <i/>
      <sz val="11"/>
      <color theme="1"/>
      <name val="Arial"/>
      <family val="2"/>
      <scheme val="major"/>
    </font>
    <font>
      <b/>
      <i/>
      <sz val="10"/>
      <color theme="1"/>
      <name val="Arial"/>
      <family val="2"/>
    </font>
    <font>
      <b/>
      <sz val="18"/>
      <color theme="9"/>
      <name val="Arial"/>
      <family val="2"/>
    </font>
    <font>
      <b/>
      <sz val="18"/>
      <color theme="8"/>
      <name val="Arial"/>
      <family val="2"/>
    </font>
    <font>
      <b/>
      <u/>
      <sz val="10.5"/>
      <color rgb="FFFF0000"/>
      <name val="Arial"/>
      <family val="2"/>
      <scheme val="major"/>
    </font>
    <font>
      <b/>
      <sz val="18"/>
      <color rgb="FFFF0000"/>
      <name val="Arial Black"/>
      <family val="2"/>
    </font>
    <font>
      <sz val="10"/>
      <color rgb="FFFF0000"/>
      <name val="Arial Black"/>
      <family val="2"/>
    </font>
    <font>
      <b/>
      <sz val="11"/>
      <color rgb="FFC00000"/>
      <name val="Arial (Überschriften)"/>
    </font>
    <font>
      <b/>
      <sz val="18"/>
      <color theme="5" tint="-0.249977111117893"/>
      <name val="Arial"/>
      <family val="2"/>
    </font>
    <font>
      <sz val="12"/>
      <name val="Arial (Textkörper)"/>
    </font>
    <font>
      <b/>
      <sz val="12"/>
      <color theme="1"/>
      <name val="Arial"/>
      <family val="2"/>
    </font>
    <font>
      <sz val="9"/>
      <color theme="1"/>
      <name val="Arial"/>
      <family val="2"/>
    </font>
    <font>
      <u/>
      <sz val="9"/>
      <color theme="1"/>
      <name val="Arial"/>
      <family val="2"/>
    </font>
    <font>
      <b/>
      <sz val="9"/>
      <color theme="1"/>
      <name val="Arial"/>
      <family val="2"/>
    </font>
    <font>
      <b/>
      <sz val="10"/>
      <color theme="1"/>
      <name val="Arial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2"/>
        <bgColor indexed="64"/>
      </patternFill>
    </fill>
    <fill>
      <patternFill patternType="solid">
        <fgColor rgb="FFF8F8F8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4" fillId="0" borderId="0" applyNumberFormat="0" applyFill="0" applyBorder="0" applyAlignment="0" applyProtection="0"/>
  </cellStyleXfs>
  <cellXfs count="309">
    <xf numFmtId="0" fontId="0" fillId="0" borderId="0" xfId="0"/>
    <xf numFmtId="0" fontId="1" fillId="0" borderId="0" xfId="0" applyFont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center" vertical="center"/>
    </xf>
    <xf numFmtId="0" fontId="0" fillId="2" borderId="0" xfId="0" applyFill="1"/>
    <xf numFmtId="0" fontId="4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/>
    <xf numFmtId="2" fontId="5" fillId="2" borderId="0" xfId="0" applyNumberFormat="1" applyFont="1" applyFill="1" applyAlignment="1">
      <alignment horizontal="right" vertical="center"/>
    </xf>
    <xf numFmtId="0" fontId="5" fillId="0" borderId="0" xfId="0" applyFont="1"/>
    <xf numFmtId="0" fontId="11" fillId="0" borderId="0" xfId="0" applyFont="1"/>
    <xf numFmtId="0" fontId="10" fillId="0" borderId="0" xfId="0" applyFont="1"/>
    <xf numFmtId="0" fontId="12" fillId="0" borderId="0" xfId="0" applyFont="1"/>
    <xf numFmtId="2" fontId="13" fillId="0" borderId="0" xfId="0" applyNumberFormat="1" applyFont="1"/>
    <xf numFmtId="0" fontId="13" fillId="0" borderId="0" xfId="0" applyFont="1"/>
    <xf numFmtId="0" fontId="16" fillId="0" borderId="0" xfId="0" applyFont="1"/>
    <xf numFmtId="0" fontId="5" fillId="2" borderId="0" xfId="0" applyFont="1" applyFill="1" applyAlignment="1">
      <alignment horizontal="center"/>
    </xf>
    <xf numFmtId="0" fontId="6" fillId="2" borderId="0" xfId="0" applyFont="1" applyFill="1" applyAlignment="1">
      <alignment horizontal="left"/>
    </xf>
    <xf numFmtId="0" fontId="12" fillId="2" borderId="0" xfId="0" applyFont="1" applyFill="1"/>
    <xf numFmtId="0" fontId="17" fillId="2" borderId="0" xfId="0" applyFont="1" applyFill="1" applyAlignment="1">
      <alignment horizontal="center"/>
    </xf>
    <xf numFmtId="2" fontId="13" fillId="2" borderId="0" xfId="0" applyNumberFormat="1" applyFont="1" applyFill="1"/>
    <xf numFmtId="0" fontId="13" fillId="2" borderId="0" xfId="0" applyFont="1" applyFill="1"/>
    <xf numFmtId="0" fontId="16" fillId="2" borderId="0" xfId="0" applyFont="1" applyFill="1"/>
    <xf numFmtId="0" fontId="5" fillId="0" borderId="22" xfId="0" applyFont="1" applyBorder="1"/>
    <xf numFmtId="0" fontId="5" fillId="0" borderId="23" xfId="0" applyFont="1" applyBorder="1"/>
    <xf numFmtId="0" fontId="10" fillId="0" borderId="23" xfId="0" applyFont="1" applyBorder="1"/>
    <xf numFmtId="0" fontId="0" fillId="0" borderId="24" xfId="0" applyBorder="1"/>
    <xf numFmtId="2" fontId="7" fillId="0" borderId="0" xfId="0" applyNumberFormat="1" applyFont="1" applyAlignment="1">
      <alignment horizontal="right"/>
    </xf>
    <xf numFmtId="0" fontId="8" fillId="0" borderId="24" xfId="0" applyFont="1" applyBorder="1"/>
    <xf numFmtId="2" fontId="9" fillId="4" borderId="0" xfId="0" applyNumberFormat="1" applyFont="1" applyFill="1" applyAlignment="1">
      <alignment horizontal="right"/>
    </xf>
    <xf numFmtId="0" fontId="5" fillId="0" borderId="24" xfId="0" applyFont="1" applyBorder="1"/>
    <xf numFmtId="2" fontId="5" fillId="4" borderId="0" xfId="0" applyNumberFormat="1" applyFont="1" applyFill="1" applyAlignment="1">
      <alignment horizontal="right" vertical="center"/>
    </xf>
    <xf numFmtId="0" fontId="5" fillId="2" borderId="24" xfId="0" applyFont="1" applyFill="1" applyBorder="1"/>
    <xf numFmtId="0" fontId="11" fillId="0" borderId="24" xfId="0" applyFont="1" applyBorder="1"/>
    <xf numFmtId="0" fontId="11" fillId="0" borderId="25" xfId="0" applyFont="1" applyBorder="1"/>
    <xf numFmtId="0" fontId="11" fillId="0" borderId="16" xfId="0" applyFont="1" applyBorder="1"/>
    <xf numFmtId="0" fontId="10" fillId="0" borderId="16" xfId="0" applyFont="1" applyBorder="1"/>
    <xf numFmtId="0" fontId="10" fillId="0" borderId="23" xfId="0" applyFont="1" applyBorder="1" applyProtection="1">
      <protection locked="0" hidden="1"/>
    </xf>
    <xf numFmtId="0" fontId="10" fillId="0" borderId="0" xfId="0" applyFont="1" applyProtection="1">
      <protection locked="0" hidden="1"/>
    </xf>
    <xf numFmtId="0" fontId="10" fillId="0" borderId="16" xfId="0" applyFont="1" applyBorder="1" applyProtection="1">
      <protection locked="0" hidden="1"/>
    </xf>
    <xf numFmtId="0" fontId="10" fillId="6" borderId="23" xfId="0" applyFont="1" applyFill="1" applyBorder="1"/>
    <xf numFmtId="2" fontId="7" fillId="6" borderId="0" xfId="0" applyNumberFormat="1" applyFont="1" applyFill="1" applyAlignment="1">
      <alignment horizontal="right"/>
    </xf>
    <xf numFmtId="0" fontId="0" fillId="6" borderId="0" xfId="0" applyFill="1"/>
    <xf numFmtId="0" fontId="10" fillId="6" borderId="0" xfId="0" applyFont="1" applyFill="1"/>
    <xf numFmtId="0" fontId="10" fillId="6" borderId="16" xfId="0" applyFont="1" applyFill="1" applyBorder="1"/>
    <xf numFmtId="0" fontId="0" fillId="7" borderId="19" xfId="0" applyFill="1" applyBorder="1"/>
    <xf numFmtId="2" fontId="7" fillId="7" borderId="26" xfId="0" applyNumberFormat="1" applyFont="1" applyFill="1" applyBorder="1" applyAlignment="1">
      <alignment horizontal="right"/>
    </xf>
    <xf numFmtId="0" fontId="0" fillId="7" borderId="26" xfId="0" applyFill="1" applyBorder="1"/>
    <xf numFmtId="0" fontId="10" fillId="7" borderId="26" xfId="0" applyFont="1" applyFill="1" applyBorder="1"/>
    <xf numFmtId="0" fontId="0" fillId="7" borderId="20" xfId="0" applyFill="1" applyBorder="1"/>
    <xf numFmtId="2" fontId="7" fillId="6" borderId="0" xfId="0" applyNumberFormat="1" applyFont="1" applyFill="1" applyAlignment="1">
      <alignment horizontal="center" vertical="center" wrapText="1"/>
    </xf>
    <xf numFmtId="0" fontId="19" fillId="2" borderId="0" xfId="0" applyFont="1" applyFill="1" applyAlignment="1">
      <alignment horizontal="left" wrapText="1"/>
    </xf>
    <xf numFmtId="0" fontId="10" fillId="2" borderId="0" xfId="0" applyFont="1" applyFill="1"/>
    <xf numFmtId="0" fontId="20" fillId="2" borderId="0" xfId="0" applyFont="1" applyFill="1" applyAlignment="1">
      <alignment horizontal="left"/>
    </xf>
    <xf numFmtId="0" fontId="20" fillId="0" borderId="0" xfId="0" applyFont="1" applyAlignment="1">
      <alignment horizontal="left"/>
    </xf>
    <xf numFmtId="0" fontId="21" fillId="2" borderId="0" xfId="0" applyFont="1" applyFill="1"/>
    <xf numFmtId="0" fontId="23" fillId="2" borderId="0" xfId="0" applyFont="1" applyFill="1"/>
    <xf numFmtId="0" fontId="24" fillId="2" borderId="0" xfId="0" applyFont="1" applyFill="1"/>
    <xf numFmtId="2" fontId="24" fillId="2" borderId="0" xfId="0" applyNumberFormat="1" applyFont="1" applyFill="1"/>
    <xf numFmtId="0" fontId="22" fillId="2" borderId="0" xfId="0" applyFont="1" applyFill="1"/>
    <xf numFmtId="0" fontId="21" fillId="2" borderId="0" xfId="0" applyFont="1" applyFill="1" applyAlignment="1">
      <alignment horizontal="left" vertical="center"/>
    </xf>
    <xf numFmtId="2" fontId="25" fillId="2" borderId="16" xfId="0" applyNumberFormat="1" applyFont="1" applyFill="1" applyBorder="1"/>
    <xf numFmtId="0" fontId="22" fillId="2" borderId="0" xfId="0" applyFont="1" applyFill="1" applyAlignment="1">
      <alignment horizontal="right" vertical="center"/>
    </xf>
    <xf numFmtId="2" fontId="24" fillId="2" borderId="0" xfId="0" applyNumberFormat="1" applyFont="1" applyFill="1" applyAlignment="1">
      <alignment horizontal="right" vertical="center"/>
    </xf>
    <xf numFmtId="0" fontId="24" fillId="0" borderId="0" xfId="0" applyFont="1"/>
    <xf numFmtId="0" fontId="24" fillId="2" borderId="0" xfId="0" applyFont="1" applyFill="1" applyAlignment="1">
      <alignment horizontal="left"/>
    </xf>
    <xf numFmtId="0" fontId="21" fillId="0" borderId="0" xfId="0" applyFont="1"/>
    <xf numFmtId="0" fontId="29" fillId="2" borderId="0" xfId="0" applyFont="1" applyFill="1"/>
    <xf numFmtId="0" fontId="21" fillId="2" borderId="0" xfId="0" applyFont="1" applyFill="1" applyAlignment="1">
      <alignment horizontal="center" vertical="center"/>
    </xf>
    <xf numFmtId="0" fontId="35" fillId="2" borderId="0" xfId="0" applyFont="1" applyFill="1"/>
    <xf numFmtId="0" fontId="21" fillId="2" borderId="0" xfId="0" applyFont="1" applyFill="1" applyAlignment="1">
      <alignment horizontal="left" vertical="center" wrapText="1"/>
    </xf>
    <xf numFmtId="0" fontId="37" fillId="2" borderId="0" xfId="0" applyFont="1" applyFill="1" applyAlignment="1">
      <alignment horizontal="left"/>
    </xf>
    <xf numFmtId="4" fontId="24" fillId="2" borderId="0" xfId="0" applyNumberFormat="1" applyFont="1" applyFill="1" applyAlignment="1">
      <alignment horizontal="right" vertical="center"/>
    </xf>
    <xf numFmtId="0" fontId="25" fillId="2" borderId="0" xfId="0" applyFont="1" applyFill="1"/>
    <xf numFmtId="2" fontId="24" fillId="2" borderId="0" xfId="0" applyNumberFormat="1" applyFont="1" applyFill="1" applyProtection="1">
      <protection locked="0" hidden="1"/>
    </xf>
    <xf numFmtId="0" fontId="24" fillId="2" borderId="0" xfId="0" applyFont="1" applyFill="1" applyAlignment="1">
      <alignment horizontal="right"/>
    </xf>
    <xf numFmtId="0" fontId="24" fillId="4" borderId="13" xfId="0" applyFont="1" applyFill="1" applyBorder="1" applyProtection="1">
      <protection locked="0" hidden="1"/>
    </xf>
    <xf numFmtId="2" fontId="24" fillId="4" borderId="14" xfId="0" applyNumberFormat="1" applyFont="1" applyFill="1" applyBorder="1" applyAlignment="1" applyProtection="1">
      <alignment horizontal="right"/>
      <protection locked="0" hidden="1"/>
    </xf>
    <xf numFmtId="20" fontId="24" fillId="4" borderId="15" xfId="0" applyNumberFormat="1" applyFont="1" applyFill="1" applyBorder="1" applyProtection="1">
      <protection locked="0" hidden="1"/>
    </xf>
    <xf numFmtId="0" fontId="24" fillId="4" borderId="15" xfId="0" applyFont="1" applyFill="1" applyBorder="1" applyProtection="1">
      <protection locked="0" hidden="1"/>
    </xf>
    <xf numFmtId="2" fontId="24" fillId="4" borderId="14" xfId="0" applyNumberFormat="1" applyFont="1" applyFill="1" applyBorder="1" applyProtection="1">
      <protection locked="0" hidden="1"/>
    </xf>
    <xf numFmtId="0" fontId="22" fillId="2" borderId="16" xfId="0" applyFont="1" applyFill="1" applyBorder="1"/>
    <xf numFmtId="0" fontId="24" fillId="2" borderId="16" xfId="0" applyFont="1" applyFill="1" applyBorder="1"/>
    <xf numFmtId="2" fontId="24" fillId="2" borderId="16" xfId="0" applyNumberFormat="1" applyFont="1" applyFill="1" applyBorder="1"/>
    <xf numFmtId="0" fontId="22" fillId="2" borderId="0" xfId="0" applyFont="1" applyFill="1" applyAlignment="1">
      <alignment horizontal="left"/>
    </xf>
    <xf numFmtId="0" fontId="37" fillId="0" borderId="0" xfId="0" applyFont="1" applyAlignment="1">
      <alignment horizontal="left"/>
    </xf>
    <xf numFmtId="0" fontId="24" fillId="2" borderId="0" xfId="0" applyFont="1" applyFill="1" applyAlignment="1">
      <alignment horizontal="center" vertical="center"/>
    </xf>
    <xf numFmtId="0" fontId="21" fillId="4" borderId="0" xfId="0" applyFont="1" applyFill="1" applyProtection="1">
      <protection locked="0" hidden="1"/>
    </xf>
    <xf numFmtId="0" fontId="24" fillId="2" borderId="0" xfId="0" applyFont="1" applyFill="1" applyAlignment="1">
      <alignment horizontal="center"/>
    </xf>
    <xf numFmtId="0" fontId="39" fillId="2" borderId="0" xfId="0" applyFont="1" applyFill="1" applyAlignment="1">
      <alignment horizontal="left"/>
    </xf>
    <xf numFmtId="0" fontId="24" fillId="2" borderId="13" xfId="0" applyFont="1" applyFill="1" applyBorder="1"/>
    <xf numFmtId="0" fontId="21" fillId="2" borderId="0" xfId="0" applyFont="1" applyFill="1" applyAlignment="1" applyProtection="1">
      <alignment horizontal="center"/>
      <protection locked="0" hidden="1"/>
    </xf>
    <xf numFmtId="49" fontId="21" fillId="4" borderId="17" xfId="0" applyNumberFormat="1" applyFont="1" applyFill="1" applyBorder="1" applyAlignment="1" applyProtection="1">
      <alignment horizontal="left" vertical="center"/>
      <protection locked="0" hidden="1"/>
    </xf>
    <xf numFmtId="49" fontId="21" fillId="4" borderId="14" xfId="0" quotePrefix="1" applyNumberFormat="1" applyFont="1" applyFill="1" applyBorder="1" applyAlignment="1" applyProtection="1">
      <alignment horizontal="center" vertical="center"/>
      <protection locked="0" hidden="1"/>
    </xf>
    <xf numFmtId="0" fontId="21" fillId="4" borderId="27" xfId="0" applyFont="1" applyFill="1" applyBorder="1" applyAlignment="1" applyProtection="1">
      <alignment horizontal="center"/>
      <protection locked="0" hidden="1"/>
    </xf>
    <xf numFmtId="0" fontId="23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46" fillId="2" borderId="0" xfId="0" applyFont="1" applyFill="1" applyAlignment="1">
      <alignment horizontal="left" vertical="center"/>
    </xf>
    <xf numFmtId="0" fontId="0" fillId="2" borderId="0" xfId="0" applyFill="1" applyAlignment="1">
      <alignment vertical="top"/>
    </xf>
    <xf numFmtId="0" fontId="0" fillId="0" borderId="0" xfId="0" applyAlignment="1">
      <alignment vertical="top"/>
    </xf>
    <xf numFmtId="14" fontId="21" fillId="4" borderId="28" xfId="0" applyNumberFormat="1" applyFont="1" applyFill="1" applyBorder="1" applyAlignment="1">
      <alignment horizontal="left" vertical="center"/>
    </xf>
    <xf numFmtId="0" fontId="22" fillId="2" borderId="0" xfId="0" applyFont="1" applyFill="1" applyAlignment="1">
      <alignment horizontal="left" vertical="center"/>
    </xf>
    <xf numFmtId="0" fontId="62" fillId="2" borderId="0" xfId="0" applyFont="1" applyFill="1"/>
    <xf numFmtId="0" fontId="62" fillId="0" borderId="0" xfId="0" applyFont="1"/>
    <xf numFmtId="0" fontId="62" fillId="2" borderId="0" xfId="0" applyFont="1" applyFill="1" applyAlignment="1">
      <alignment horizontal="left" vertical="center"/>
    </xf>
    <xf numFmtId="4" fontId="24" fillId="2" borderId="0" xfId="0" applyNumberFormat="1" applyFont="1" applyFill="1"/>
    <xf numFmtId="0" fontId="24" fillId="2" borderId="0" xfId="0" applyFont="1" applyFill="1" applyAlignment="1">
      <alignment horizontal="left" vertical="center"/>
    </xf>
    <xf numFmtId="0" fontId="24" fillId="2" borderId="0" xfId="0" applyFont="1" applyFill="1" applyAlignment="1">
      <alignment horizontal="right" vertical="center"/>
    </xf>
    <xf numFmtId="0" fontId="24" fillId="2" borderId="0" xfId="0" applyFont="1" applyFill="1" applyAlignment="1">
      <alignment vertical="center"/>
    </xf>
    <xf numFmtId="0" fontId="64" fillId="2" borderId="0" xfId="0" applyFont="1" applyFill="1"/>
    <xf numFmtId="0" fontId="64" fillId="2" borderId="0" xfId="0" applyFont="1" applyFill="1" applyAlignment="1">
      <alignment horizontal="left" vertical="center"/>
    </xf>
    <xf numFmtId="0" fontId="65" fillId="2" borderId="0" xfId="0" applyFont="1" applyFill="1" applyAlignment="1">
      <alignment horizontal="left" wrapText="1"/>
    </xf>
    <xf numFmtId="0" fontId="64" fillId="0" borderId="0" xfId="0" applyFont="1"/>
    <xf numFmtId="0" fontId="65" fillId="2" borderId="0" xfId="0" applyFont="1" applyFill="1" applyAlignment="1">
      <alignment vertical="center" wrapText="1"/>
    </xf>
    <xf numFmtId="0" fontId="22" fillId="0" borderId="0" xfId="0" applyFont="1"/>
    <xf numFmtId="0" fontId="24" fillId="0" borderId="0" xfId="0" applyFont="1" applyAlignment="1">
      <alignment horizontal="left" vertical="center"/>
    </xf>
    <xf numFmtId="0" fontId="2" fillId="2" borderId="0" xfId="0" applyFont="1" applyFill="1" applyAlignment="1">
      <alignment vertical="top" wrapText="1"/>
    </xf>
    <xf numFmtId="0" fontId="24" fillId="11" borderId="0" xfId="0" applyFont="1" applyFill="1" applyAlignment="1">
      <alignment horizontal="left" vertical="center"/>
    </xf>
    <xf numFmtId="0" fontId="46" fillId="2" borderId="0" xfId="0" applyFont="1" applyFill="1" applyAlignment="1">
      <alignment horizontal="left" vertical="top"/>
    </xf>
    <xf numFmtId="0" fontId="24" fillId="2" borderId="0" xfId="0" applyFont="1" applyFill="1" applyAlignment="1">
      <alignment horizontal="left" wrapText="1"/>
    </xf>
    <xf numFmtId="0" fontId="28" fillId="2" borderId="0" xfId="0" applyFont="1" applyFill="1" applyAlignment="1">
      <alignment horizontal="center" vertical="center" wrapText="1"/>
    </xf>
    <xf numFmtId="0" fontId="30" fillId="2" borderId="0" xfId="0" applyFont="1" applyFill="1"/>
    <xf numFmtId="2" fontId="56" fillId="8" borderId="0" xfId="0" applyNumberFormat="1" applyFont="1" applyFill="1" applyAlignment="1">
      <alignment horizontal="right" vertical="center" wrapText="1"/>
    </xf>
    <xf numFmtId="0" fontId="34" fillId="0" borderId="0" xfId="0" applyFont="1" applyAlignment="1">
      <alignment horizontal="left" vertical="center"/>
    </xf>
    <xf numFmtId="2" fontId="23" fillId="0" borderId="0" xfId="0" applyNumberFormat="1" applyFont="1" applyAlignment="1">
      <alignment horizontal="right" vertical="center" wrapText="1"/>
    </xf>
    <xf numFmtId="0" fontId="47" fillId="2" borderId="0" xfId="0" applyFont="1" applyFill="1" applyAlignment="1">
      <alignment horizontal="left" vertical="center"/>
    </xf>
    <xf numFmtId="2" fontId="45" fillId="2" borderId="0" xfId="0" applyNumberFormat="1" applyFont="1" applyFill="1" applyAlignment="1">
      <alignment horizontal="right" vertical="center"/>
    </xf>
    <xf numFmtId="0" fontId="21" fillId="2" borderId="0" xfId="0" quotePrefix="1" applyFont="1" applyFill="1" applyAlignment="1">
      <alignment horizontal="right" vertical="center"/>
    </xf>
    <xf numFmtId="0" fontId="45" fillId="2" borderId="0" xfId="0" applyFont="1" applyFill="1"/>
    <xf numFmtId="0" fontId="21" fillId="2" borderId="0" xfId="0" applyFont="1" applyFill="1" applyAlignment="1">
      <alignment vertical="center"/>
    </xf>
    <xf numFmtId="0" fontId="21" fillId="2" borderId="0" xfId="0" applyFont="1" applyFill="1" applyAlignment="1">
      <alignment horizontal="left"/>
    </xf>
    <xf numFmtId="0" fontId="21" fillId="10" borderId="0" xfId="0" applyFont="1" applyFill="1"/>
    <xf numFmtId="2" fontId="21" fillId="3" borderId="14" xfId="0" applyNumberFormat="1" applyFont="1" applyFill="1" applyBorder="1" applyAlignment="1">
      <alignment horizontal="right" vertical="center"/>
    </xf>
    <xf numFmtId="0" fontId="21" fillId="2" borderId="0" xfId="0" applyFont="1" applyFill="1" applyAlignment="1">
      <alignment horizontal="center"/>
    </xf>
    <xf numFmtId="0" fontId="57" fillId="9" borderId="0" xfId="0" applyFont="1" applyFill="1" applyAlignment="1">
      <alignment horizontal="left"/>
    </xf>
    <xf numFmtId="2" fontId="21" fillId="0" borderId="0" xfId="0" applyNumberFormat="1" applyFont="1" applyAlignment="1">
      <alignment horizontal="right"/>
    </xf>
    <xf numFmtId="2" fontId="21" fillId="2" borderId="0" xfId="0" applyNumberFormat="1" applyFont="1" applyFill="1" applyAlignment="1">
      <alignment horizontal="right"/>
    </xf>
    <xf numFmtId="0" fontId="48" fillId="2" borderId="0" xfId="0" applyFont="1" applyFill="1"/>
    <xf numFmtId="2" fontId="48" fillId="2" borderId="0" xfId="0" applyNumberFormat="1" applyFont="1" applyFill="1" applyAlignment="1">
      <alignment horizontal="right" vertical="center"/>
    </xf>
    <xf numFmtId="49" fontId="21" fillId="2" borderId="0" xfId="0" applyNumberFormat="1" applyFont="1" applyFill="1" applyAlignment="1">
      <alignment horizontal="left"/>
    </xf>
    <xf numFmtId="0" fontId="47" fillId="2" borderId="0" xfId="0" applyFont="1" applyFill="1"/>
    <xf numFmtId="0" fontId="40" fillId="2" borderId="0" xfId="0" applyFont="1" applyFill="1"/>
    <xf numFmtId="0" fontId="21" fillId="4" borderId="43" xfId="0" applyFont="1" applyFill="1" applyBorder="1"/>
    <xf numFmtId="2" fontId="21" fillId="2" borderId="0" xfId="0" applyNumberFormat="1" applyFont="1" applyFill="1"/>
    <xf numFmtId="0" fontId="21" fillId="4" borderId="47" xfId="0" applyFont="1" applyFill="1" applyBorder="1"/>
    <xf numFmtId="0" fontId="21" fillId="4" borderId="48" xfId="0" applyFont="1" applyFill="1" applyBorder="1"/>
    <xf numFmtId="0" fontId="33" fillId="2" borderId="0" xfId="1" applyFont="1" applyFill="1" applyProtection="1"/>
    <xf numFmtId="0" fontId="21" fillId="2" borderId="0" xfId="0" applyFont="1" applyFill="1" applyAlignment="1">
      <alignment vertical="top"/>
    </xf>
    <xf numFmtId="0" fontId="40" fillId="2" borderId="0" xfId="0" applyFont="1" applyFill="1" applyAlignment="1">
      <alignment vertical="top"/>
    </xf>
    <xf numFmtId="0" fontId="70" fillId="2" borderId="0" xfId="0" applyFont="1" applyFill="1" applyAlignment="1">
      <alignment vertical="top"/>
    </xf>
    <xf numFmtId="2" fontId="21" fillId="2" borderId="0" xfId="0" applyNumberFormat="1" applyFont="1" applyFill="1" applyAlignment="1">
      <alignment vertical="top"/>
    </xf>
    <xf numFmtId="0" fontId="9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/>
    </xf>
    <xf numFmtId="0" fontId="16" fillId="2" borderId="4" xfId="0" applyFont="1" applyFill="1" applyBorder="1" applyAlignment="1">
      <alignment horizontal="center"/>
    </xf>
    <xf numFmtId="0" fontId="13" fillId="2" borderId="7" xfId="0" applyFont="1" applyFill="1" applyBorder="1"/>
    <xf numFmtId="0" fontId="13" fillId="2" borderId="7" xfId="0" applyFont="1" applyFill="1" applyBorder="1" applyAlignment="1">
      <alignment horizontal="center"/>
    </xf>
    <xf numFmtId="2" fontId="13" fillId="2" borderId="6" xfId="0" applyNumberFormat="1" applyFont="1" applyFill="1" applyBorder="1"/>
    <xf numFmtId="0" fontId="16" fillId="2" borderId="7" xfId="0" applyFont="1" applyFill="1" applyBorder="1" applyAlignment="1">
      <alignment horizontal="center"/>
    </xf>
    <xf numFmtId="2" fontId="13" fillId="2" borderId="9" xfId="0" applyNumberFormat="1" applyFont="1" applyFill="1" applyBorder="1"/>
    <xf numFmtId="0" fontId="13" fillId="2" borderId="1" xfId="0" applyFont="1" applyFill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0" fontId="13" fillId="2" borderId="1" xfId="0" applyFont="1" applyFill="1" applyBorder="1"/>
    <xf numFmtId="0" fontId="13" fillId="2" borderId="20" xfId="0" applyFont="1" applyFill="1" applyBorder="1" applyAlignment="1">
      <alignment horizontal="center"/>
    </xf>
    <xf numFmtId="2" fontId="13" fillId="2" borderId="3" xfId="0" applyNumberFormat="1" applyFont="1" applyFill="1" applyBorder="1"/>
    <xf numFmtId="0" fontId="13" fillId="2" borderId="0" xfId="0" applyFont="1" applyFill="1" applyAlignment="1">
      <alignment horizontal="center"/>
    </xf>
    <xf numFmtId="0" fontId="46" fillId="2" borderId="0" xfId="0" applyFont="1" applyFill="1"/>
    <xf numFmtId="2" fontId="46" fillId="2" borderId="0" xfId="0" applyNumberFormat="1" applyFont="1" applyFill="1"/>
    <xf numFmtId="0" fontId="51" fillId="2" borderId="12" xfId="0" applyFont="1" applyFill="1" applyBorder="1"/>
    <xf numFmtId="2" fontId="51" fillId="2" borderId="12" xfId="0" applyNumberFormat="1" applyFont="1" applyFill="1" applyBorder="1"/>
    <xf numFmtId="0" fontId="13" fillId="2" borderId="0" xfId="0" applyFont="1" applyFill="1" applyAlignment="1">
      <alignment horizontal="right"/>
    </xf>
    <xf numFmtId="0" fontId="13" fillId="4" borderId="4" xfId="0" applyFont="1" applyFill="1" applyBorder="1" applyAlignment="1" applyProtection="1">
      <alignment horizontal="center"/>
      <protection locked="0"/>
    </xf>
    <xf numFmtId="0" fontId="13" fillId="4" borderId="7" xfId="0" applyFont="1" applyFill="1" applyBorder="1" applyAlignment="1" applyProtection="1">
      <alignment horizontal="center"/>
      <protection locked="0"/>
    </xf>
    <xf numFmtId="0" fontId="13" fillId="4" borderId="1" xfId="0" applyFont="1" applyFill="1" applyBorder="1" applyAlignment="1" applyProtection="1">
      <alignment horizontal="center"/>
      <protection locked="0"/>
    </xf>
    <xf numFmtId="0" fontId="13" fillId="4" borderId="5" xfId="0" applyFont="1" applyFill="1" applyBorder="1" applyAlignment="1" applyProtection="1">
      <alignment horizontal="center"/>
      <protection locked="0"/>
    </xf>
    <xf numFmtId="0" fontId="13" fillId="4" borderId="8" xfId="0" applyFont="1" applyFill="1" applyBorder="1" applyAlignment="1" applyProtection="1">
      <alignment horizontal="center"/>
      <protection locked="0"/>
    </xf>
    <xf numFmtId="0" fontId="13" fillId="4" borderId="11" xfId="0" applyFont="1" applyFill="1" applyBorder="1" applyProtection="1">
      <protection locked="0"/>
    </xf>
    <xf numFmtId="0" fontId="16" fillId="4" borderId="11" xfId="0" applyFont="1" applyFill="1" applyBorder="1" applyProtection="1">
      <protection locked="0"/>
    </xf>
    <xf numFmtId="0" fontId="13" fillId="0" borderId="0" xfId="0" applyFont="1" applyAlignment="1">
      <alignment horizontal="right"/>
    </xf>
    <xf numFmtId="0" fontId="13" fillId="0" borderId="11" xfId="0" applyFont="1" applyBorder="1"/>
    <xf numFmtId="2" fontId="13" fillId="0" borderId="11" xfId="0" applyNumberFormat="1" applyFont="1" applyBorder="1"/>
    <xf numFmtId="0" fontId="23" fillId="5" borderId="14" xfId="0" applyFont="1" applyFill="1" applyBorder="1" applyAlignment="1" applyProtection="1">
      <alignment horizontal="center" vertical="center"/>
      <protection locked="0"/>
    </xf>
    <xf numFmtId="0" fontId="2" fillId="2" borderId="29" xfId="0" applyFont="1" applyFill="1" applyBorder="1"/>
    <xf numFmtId="0" fontId="2" fillId="2" borderId="30" xfId="0" applyFont="1" applyFill="1" applyBorder="1"/>
    <xf numFmtId="0" fontId="2" fillId="2" borderId="34" xfId="0" applyFont="1" applyFill="1" applyBorder="1" applyAlignment="1">
      <alignment horizontal="left"/>
    </xf>
    <xf numFmtId="2" fontId="2" fillId="2" borderId="30" xfId="0" applyNumberFormat="1" applyFont="1" applyFill="1" applyBorder="1"/>
    <xf numFmtId="2" fontId="2" fillId="2" borderId="31" xfId="0" applyNumberFormat="1" applyFont="1" applyFill="1" applyBorder="1"/>
    <xf numFmtId="0" fontId="2" fillId="2" borderId="11" xfId="0" applyFont="1" applyFill="1" applyBorder="1"/>
    <xf numFmtId="2" fontId="2" fillId="2" borderId="11" xfId="0" applyNumberFormat="1" applyFont="1" applyFill="1" applyBorder="1"/>
    <xf numFmtId="2" fontId="2" fillId="2" borderId="35" xfId="0" applyNumberFormat="1" applyFont="1" applyFill="1" applyBorder="1"/>
    <xf numFmtId="0" fontId="76" fillId="2" borderId="0" xfId="0" applyFont="1" applyFill="1"/>
    <xf numFmtId="0" fontId="24" fillId="2" borderId="30" xfId="0" applyFont="1" applyFill="1" applyBorder="1" applyAlignment="1">
      <alignment horizontal="left"/>
    </xf>
    <xf numFmtId="0" fontId="21" fillId="0" borderId="30" xfId="0" applyFont="1" applyBorder="1"/>
    <xf numFmtId="0" fontId="37" fillId="0" borderId="30" xfId="0" applyFont="1" applyBorder="1" applyAlignment="1">
      <alignment horizontal="left"/>
    </xf>
    <xf numFmtId="0" fontId="46" fillId="4" borderId="0" xfId="0" applyFont="1" applyFill="1" applyBorder="1"/>
    <xf numFmtId="0" fontId="13" fillId="4" borderId="0" xfId="0" applyFont="1" applyFill="1" applyBorder="1" applyProtection="1">
      <protection locked="0"/>
    </xf>
    <xf numFmtId="0" fontId="16" fillId="4" borderId="0" xfId="0" applyFont="1" applyFill="1" applyBorder="1" applyProtection="1">
      <protection locked="0"/>
    </xf>
    <xf numFmtId="0" fontId="13" fillId="2" borderId="0" xfId="0" applyFont="1" applyFill="1" applyBorder="1" applyProtection="1">
      <protection locked="0"/>
    </xf>
    <xf numFmtId="0" fontId="13" fillId="0" borderId="0" xfId="0" applyFont="1" applyBorder="1"/>
    <xf numFmtId="0" fontId="16" fillId="0" borderId="0" xfId="0" applyFont="1" applyBorder="1"/>
    <xf numFmtId="0" fontId="53" fillId="4" borderId="0" xfId="0" applyFont="1" applyFill="1" applyBorder="1" applyAlignment="1">
      <alignment vertical="center"/>
    </xf>
    <xf numFmtId="0" fontId="46" fillId="4" borderId="0" xfId="0" applyFont="1" applyFill="1" applyBorder="1" applyAlignment="1">
      <alignment horizontal="center"/>
    </xf>
    <xf numFmtId="0" fontId="50" fillId="4" borderId="0" xfId="0" applyFont="1" applyFill="1" applyBorder="1"/>
    <xf numFmtId="0" fontId="13" fillId="4" borderId="0" xfId="0" applyFont="1" applyFill="1" applyBorder="1"/>
    <xf numFmtId="0" fontId="16" fillId="4" borderId="0" xfId="0" applyFont="1" applyFill="1" applyBorder="1"/>
    <xf numFmtId="0" fontId="80" fillId="4" borderId="10" xfId="0" applyFont="1" applyFill="1" applyBorder="1" applyAlignment="1" applyProtection="1">
      <alignment horizontal="center"/>
      <protection locked="0"/>
    </xf>
    <xf numFmtId="0" fontId="13" fillId="4" borderId="11" xfId="0" applyFont="1" applyFill="1" applyBorder="1"/>
    <xf numFmtId="0" fontId="16" fillId="4" borderId="11" xfId="0" applyFont="1" applyFill="1" applyBorder="1"/>
    <xf numFmtId="0" fontId="13" fillId="4" borderId="11" xfId="0" applyFont="1" applyFill="1" applyBorder="1" applyAlignment="1">
      <alignment horizontal="center"/>
    </xf>
    <xf numFmtId="0" fontId="13" fillId="2" borderId="11" xfId="0" applyFont="1" applyFill="1" applyBorder="1" applyAlignment="1">
      <alignment horizontal="center" vertical="top" wrapText="1"/>
    </xf>
    <xf numFmtId="0" fontId="45" fillId="2" borderId="0" xfId="0" applyFont="1" applyFill="1" applyAlignment="1">
      <alignment horizontal="left" vertical="center"/>
    </xf>
    <xf numFmtId="0" fontId="45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21" fillId="2" borderId="0" xfId="0" applyFont="1" applyFill="1" applyAlignment="1">
      <alignment horizontal="left"/>
    </xf>
    <xf numFmtId="0" fontId="21" fillId="4" borderId="40" xfId="0" applyFont="1" applyFill="1" applyBorder="1" applyAlignment="1" applyProtection="1">
      <alignment horizontal="left" vertical="center"/>
      <protection locked="0"/>
    </xf>
    <xf numFmtId="0" fontId="21" fillId="4" borderId="41" xfId="0" applyFont="1" applyFill="1" applyBorder="1" applyAlignment="1" applyProtection="1">
      <alignment horizontal="left" vertical="center"/>
      <protection locked="0"/>
    </xf>
    <xf numFmtId="0" fontId="21" fillId="4" borderId="42" xfId="0" applyFont="1" applyFill="1" applyBorder="1" applyAlignment="1" applyProtection="1">
      <alignment horizontal="left" vertical="center"/>
      <protection locked="0"/>
    </xf>
    <xf numFmtId="0" fontId="22" fillId="8" borderId="0" xfId="0" applyFont="1" applyFill="1" applyAlignment="1">
      <alignment horizontal="left" vertical="center"/>
    </xf>
    <xf numFmtId="0" fontId="24" fillId="8" borderId="0" xfId="0" applyFont="1" applyFill="1" applyAlignment="1">
      <alignment horizontal="left" vertical="center"/>
    </xf>
    <xf numFmtId="0" fontId="47" fillId="2" borderId="0" xfId="0" applyFont="1" applyFill="1" applyAlignment="1">
      <alignment horizontal="left" vertical="center"/>
    </xf>
    <xf numFmtId="0" fontId="47" fillId="2" borderId="0" xfId="0" applyFont="1" applyFill="1" applyAlignment="1">
      <alignment vertical="center"/>
    </xf>
    <xf numFmtId="0" fontId="21" fillId="4" borderId="38" xfId="0" applyFont="1" applyFill="1" applyBorder="1" applyAlignment="1" applyProtection="1">
      <alignment horizontal="left" vertical="center"/>
      <protection locked="0"/>
    </xf>
    <xf numFmtId="0" fontId="21" fillId="4" borderId="15" xfId="0" applyFont="1" applyFill="1" applyBorder="1" applyAlignment="1" applyProtection="1">
      <alignment horizontal="left" vertical="center"/>
      <protection locked="0"/>
    </xf>
    <xf numFmtId="0" fontId="21" fillId="4" borderId="39" xfId="0" applyFont="1" applyFill="1" applyBorder="1" applyAlignment="1" applyProtection="1">
      <alignment horizontal="left" vertical="center"/>
      <protection locked="0"/>
    </xf>
    <xf numFmtId="0" fontId="31" fillId="2" borderId="0" xfId="0" applyFont="1" applyFill="1" applyAlignment="1">
      <alignment horizontal="center" vertical="center" wrapText="1"/>
    </xf>
    <xf numFmtId="0" fontId="28" fillId="2" borderId="0" xfId="0" applyFont="1" applyFill="1" applyAlignment="1">
      <alignment horizontal="center" vertical="center" wrapText="1"/>
    </xf>
    <xf numFmtId="0" fontId="54" fillId="8" borderId="0" xfId="0" applyFont="1" applyFill="1" applyAlignment="1">
      <alignment horizontal="left" vertical="top"/>
    </xf>
    <xf numFmtId="0" fontId="55" fillId="8" borderId="0" xfId="0" applyFont="1" applyFill="1" applyAlignment="1">
      <alignment horizontal="left" vertical="top"/>
    </xf>
    <xf numFmtId="0" fontId="46" fillId="2" borderId="0" xfId="0" applyFont="1" applyFill="1" applyAlignment="1">
      <alignment horizontal="left"/>
    </xf>
    <xf numFmtId="0" fontId="46" fillId="0" borderId="0" xfId="0" applyFont="1"/>
    <xf numFmtId="0" fontId="24" fillId="2" borderId="0" xfId="0" applyFont="1" applyFill="1" applyAlignment="1">
      <alignment horizontal="center" vertical="top" wrapText="1"/>
    </xf>
    <xf numFmtId="0" fontId="46" fillId="2" borderId="0" xfId="0" applyFont="1" applyFill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0" borderId="33" xfId="0" applyBorder="1" applyAlignment="1">
      <alignment horizontal="left" vertical="center"/>
    </xf>
    <xf numFmtId="0" fontId="21" fillId="4" borderId="29" xfId="0" applyFont="1" applyFill="1" applyBorder="1" applyAlignment="1" applyProtection="1">
      <alignment horizontal="left" vertical="center"/>
      <protection locked="0"/>
    </xf>
    <xf numFmtId="0" fontId="21" fillId="4" borderId="30" xfId="0" applyFont="1" applyFill="1" applyBorder="1" applyAlignment="1" applyProtection="1">
      <alignment horizontal="left" vertical="center"/>
      <protection locked="0"/>
    </xf>
    <xf numFmtId="0" fontId="21" fillId="4" borderId="31" xfId="0" applyFont="1" applyFill="1" applyBorder="1" applyAlignment="1" applyProtection="1">
      <alignment horizontal="left" vertical="center"/>
      <protection locked="0"/>
    </xf>
    <xf numFmtId="49" fontId="21" fillId="4" borderId="38" xfId="0" applyNumberFormat="1" applyFont="1" applyFill="1" applyBorder="1" applyAlignment="1" applyProtection="1">
      <alignment horizontal="left" vertical="center"/>
      <protection locked="0"/>
    </xf>
    <xf numFmtId="49" fontId="21" fillId="4" borderId="15" xfId="0" applyNumberFormat="1" applyFont="1" applyFill="1" applyBorder="1" applyAlignment="1" applyProtection="1">
      <alignment horizontal="left" vertical="center"/>
      <protection locked="0"/>
    </xf>
    <xf numFmtId="49" fontId="21" fillId="4" borderId="39" xfId="0" applyNumberFormat="1" applyFont="1" applyFill="1" applyBorder="1" applyAlignment="1" applyProtection="1">
      <alignment horizontal="left" vertical="center"/>
      <protection locked="0"/>
    </xf>
    <xf numFmtId="0" fontId="21" fillId="4" borderId="36" xfId="0" applyFont="1" applyFill="1" applyBorder="1" applyAlignment="1" applyProtection="1">
      <alignment horizontal="left" vertical="center"/>
      <protection locked="0"/>
    </xf>
    <xf numFmtId="0" fontId="21" fillId="4" borderId="13" xfId="0" applyFont="1" applyFill="1" applyBorder="1" applyAlignment="1" applyProtection="1">
      <alignment horizontal="left" vertical="center"/>
      <protection locked="0"/>
    </xf>
    <xf numFmtId="0" fontId="21" fillId="4" borderId="37" xfId="0" applyFont="1" applyFill="1" applyBorder="1" applyAlignment="1" applyProtection="1">
      <alignment horizontal="left" vertical="center"/>
      <protection locked="0"/>
    </xf>
    <xf numFmtId="0" fontId="21" fillId="4" borderId="32" xfId="0" applyFont="1" applyFill="1" applyBorder="1" applyAlignment="1" applyProtection="1">
      <alignment horizontal="left" vertical="center"/>
      <protection locked="0"/>
    </xf>
    <xf numFmtId="0" fontId="21" fillId="4" borderId="0" xfId="0" applyFont="1" applyFill="1" applyAlignment="1" applyProtection="1">
      <alignment horizontal="left" vertical="center"/>
      <protection locked="0"/>
    </xf>
    <xf numFmtId="0" fontId="21" fillId="4" borderId="33" xfId="0" applyFont="1" applyFill="1" applyBorder="1" applyAlignment="1" applyProtection="1">
      <alignment horizontal="left" vertical="center"/>
      <protection locked="0"/>
    </xf>
    <xf numFmtId="0" fontId="21" fillId="4" borderId="17" xfId="0" applyFont="1" applyFill="1" applyBorder="1" applyAlignment="1" applyProtection="1">
      <alignment horizontal="left" vertical="top" wrapText="1"/>
      <protection locked="0"/>
    </xf>
    <xf numFmtId="0" fontId="21" fillId="4" borderId="21" xfId="0" applyFont="1" applyFill="1" applyBorder="1" applyAlignment="1" applyProtection="1">
      <alignment horizontal="left" vertical="top" wrapText="1"/>
      <protection locked="0"/>
    </xf>
    <xf numFmtId="0" fontId="21" fillId="4" borderId="18" xfId="0" applyFont="1" applyFill="1" applyBorder="1" applyAlignment="1" applyProtection="1">
      <alignment horizontal="left" vertical="top" wrapText="1"/>
      <protection locked="0"/>
    </xf>
    <xf numFmtId="49" fontId="21" fillId="4" borderId="17" xfId="0" quotePrefix="1" applyNumberFormat="1" applyFont="1" applyFill="1" applyBorder="1" applyAlignment="1" applyProtection="1">
      <alignment horizontal="center" vertical="center"/>
      <protection locked="0" hidden="1"/>
    </xf>
    <xf numFmtId="49" fontId="21" fillId="4" borderId="18" xfId="0" applyNumberFormat="1" applyFont="1" applyFill="1" applyBorder="1" applyAlignment="1" applyProtection="1">
      <alignment horizontal="center" vertical="center"/>
      <protection locked="0" hidden="1"/>
    </xf>
    <xf numFmtId="49" fontId="21" fillId="2" borderId="0" xfId="0" quotePrefix="1" applyNumberFormat="1" applyFont="1" applyFill="1" applyAlignment="1">
      <alignment horizontal="center"/>
    </xf>
    <xf numFmtId="0" fontId="21" fillId="2" borderId="0" xfId="0" applyFont="1" applyFill="1" applyAlignment="1">
      <alignment horizontal="left" vertical="center"/>
    </xf>
    <xf numFmtId="0" fontId="21" fillId="2" borderId="0" xfId="0" applyFont="1" applyFill="1" applyAlignment="1" applyProtection="1">
      <alignment horizontal="left" vertical="center"/>
      <protection locked="0" hidden="1"/>
    </xf>
    <xf numFmtId="0" fontId="24" fillId="2" borderId="0" xfId="0" applyFont="1" applyFill="1" applyAlignment="1">
      <alignment horizontal="left" wrapText="1"/>
    </xf>
    <xf numFmtId="0" fontId="66" fillId="11" borderId="44" xfId="0" applyFont="1" applyFill="1" applyBorder="1" applyAlignment="1">
      <alignment horizontal="left" vertical="center"/>
    </xf>
    <xf numFmtId="0" fontId="66" fillId="11" borderId="45" xfId="0" applyFont="1" applyFill="1" applyBorder="1" applyAlignment="1">
      <alignment horizontal="left" vertical="center"/>
    </xf>
    <xf numFmtId="0" fontId="66" fillId="11" borderId="46" xfId="0" applyFont="1" applyFill="1" applyBorder="1" applyAlignment="1">
      <alignment horizontal="left" vertical="center"/>
    </xf>
    <xf numFmtId="0" fontId="66" fillId="11" borderId="38" xfId="0" applyFont="1" applyFill="1" applyBorder="1" applyAlignment="1">
      <alignment horizontal="left" vertical="center"/>
    </xf>
    <xf numFmtId="0" fontId="67" fillId="11" borderId="15" xfId="0" applyFont="1" applyFill="1" applyBorder="1" applyAlignment="1">
      <alignment horizontal="left" vertical="center"/>
    </xf>
    <xf numFmtId="0" fontId="67" fillId="11" borderId="39" xfId="0" applyFont="1" applyFill="1" applyBorder="1" applyAlignment="1">
      <alignment horizontal="left" vertical="center"/>
    </xf>
    <xf numFmtId="0" fontId="66" fillId="11" borderId="32" xfId="0" applyFont="1" applyFill="1" applyBorder="1" applyAlignment="1">
      <alignment horizontal="left" vertical="center"/>
    </xf>
    <xf numFmtId="0" fontId="67" fillId="11" borderId="0" xfId="0" applyFont="1" applyFill="1" applyAlignment="1">
      <alignment horizontal="left" vertical="center"/>
    </xf>
    <xf numFmtId="0" fontId="67" fillId="11" borderId="33" xfId="0" applyFont="1" applyFill="1" applyBorder="1" applyAlignment="1">
      <alignment horizontal="left" vertical="center"/>
    </xf>
    <xf numFmtId="0" fontId="41" fillId="2" borderId="0" xfId="0" applyFont="1" applyFill="1" applyAlignment="1">
      <alignment horizontal="center" wrapText="1"/>
    </xf>
    <xf numFmtId="49" fontId="77" fillId="11" borderId="29" xfId="0" applyNumberFormat="1" applyFont="1" applyFill="1" applyBorder="1" applyAlignment="1" applyProtection="1">
      <alignment horizontal="left" vertical="top" wrapText="1"/>
      <protection hidden="1"/>
    </xf>
    <xf numFmtId="49" fontId="47" fillId="11" borderId="30" xfId="0" applyNumberFormat="1" applyFont="1" applyFill="1" applyBorder="1" applyAlignment="1" applyProtection="1">
      <alignment horizontal="left" vertical="top" wrapText="1"/>
      <protection hidden="1"/>
    </xf>
    <xf numFmtId="49" fontId="47" fillId="11" borderId="31" xfId="0" applyNumberFormat="1" applyFont="1" applyFill="1" applyBorder="1" applyAlignment="1" applyProtection="1">
      <alignment horizontal="left" vertical="top" wrapText="1"/>
      <protection hidden="1"/>
    </xf>
    <xf numFmtId="49" fontId="47" fillId="11" borderId="32" xfId="0" applyNumberFormat="1" applyFont="1" applyFill="1" applyBorder="1" applyAlignment="1" applyProtection="1">
      <alignment horizontal="left" vertical="top" wrapText="1"/>
      <protection hidden="1"/>
    </xf>
    <xf numFmtId="49" fontId="47" fillId="11" borderId="0" xfId="0" applyNumberFormat="1" applyFont="1" applyFill="1" applyAlignment="1" applyProtection="1">
      <alignment horizontal="left" vertical="top" wrapText="1"/>
      <protection hidden="1"/>
    </xf>
    <xf numFmtId="49" fontId="47" fillId="11" borderId="33" xfId="0" applyNumberFormat="1" applyFont="1" applyFill="1" applyBorder="1" applyAlignment="1" applyProtection="1">
      <alignment horizontal="left" vertical="top" wrapText="1"/>
      <protection hidden="1"/>
    </xf>
    <xf numFmtId="49" fontId="47" fillId="11" borderId="34" xfId="0" applyNumberFormat="1" applyFont="1" applyFill="1" applyBorder="1" applyAlignment="1" applyProtection="1">
      <alignment horizontal="left" vertical="top" wrapText="1"/>
      <protection hidden="1"/>
    </xf>
    <xf numFmtId="49" fontId="47" fillId="11" borderId="11" xfId="0" applyNumberFormat="1" applyFont="1" applyFill="1" applyBorder="1" applyAlignment="1" applyProtection="1">
      <alignment horizontal="left" vertical="top" wrapText="1"/>
      <protection hidden="1"/>
    </xf>
    <xf numFmtId="49" fontId="47" fillId="11" borderId="35" xfId="0" applyNumberFormat="1" applyFont="1" applyFill="1" applyBorder="1" applyAlignment="1" applyProtection="1">
      <alignment horizontal="left" vertical="top" wrapText="1"/>
      <protection hidden="1"/>
    </xf>
    <xf numFmtId="0" fontId="24" fillId="2" borderId="0" xfId="0" applyFont="1" applyFill="1" applyAlignment="1">
      <alignment horizontal="left" vertical="center"/>
    </xf>
    <xf numFmtId="0" fontId="24" fillId="2" borderId="0" xfId="0" applyFont="1" applyFill="1" applyAlignment="1">
      <alignment vertical="center"/>
    </xf>
    <xf numFmtId="0" fontId="66" fillId="11" borderId="34" xfId="0" applyFont="1" applyFill="1" applyBorder="1" applyAlignment="1">
      <alignment horizontal="left" vertical="center"/>
    </xf>
    <xf numFmtId="0" fontId="67" fillId="11" borderId="11" xfId="0" applyFont="1" applyFill="1" applyBorder="1" applyAlignment="1">
      <alignment horizontal="left" vertical="center"/>
    </xf>
    <xf numFmtId="0" fontId="67" fillId="11" borderId="35" xfId="0" applyFont="1" applyFill="1" applyBorder="1" applyAlignment="1">
      <alignment horizontal="left" vertical="center"/>
    </xf>
    <xf numFmtId="0" fontId="0" fillId="0" borderId="30" xfId="0" applyBorder="1" applyAlignment="1">
      <alignment horizontal="center" vertical="center"/>
    </xf>
    <xf numFmtId="0" fontId="21" fillId="11" borderId="44" xfId="0" applyFont="1" applyFill="1" applyBorder="1" applyAlignment="1">
      <alignment horizontal="left" vertical="center"/>
    </xf>
    <xf numFmtId="0" fontId="21" fillId="11" borderId="45" xfId="0" applyFont="1" applyFill="1" applyBorder="1" applyAlignment="1">
      <alignment horizontal="left" vertical="center"/>
    </xf>
    <xf numFmtId="0" fontId="21" fillId="11" borderId="46" xfId="0" applyFont="1" applyFill="1" applyBorder="1" applyAlignment="1">
      <alignment horizontal="left" vertical="center"/>
    </xf>
    <xf numFmtId="0" fontId="21" fillId="11" borderId="38" xfId="0" applyFont="1" applyFill="1" applyBorder="1" applyAlignment="1">
      <alignment horizontal="left" vertical="center"/>
    </xf>
    <xf numFmtId="0" fontId="21" fillId="11" borderId="15" xfId="0" applyFont="1" applyFill="1" applyBorder="1" applyAlignment="1">
      <alignment horizontal="left" vertical="center"/>
    </xf>
    <xf numFmtId="0" fontId="21" fillId="11" borderId="39" xfId="0" applyFont="1" applyFill="1" applyBorder="1" applyAlignment="1">
      <alignment horizontal="left" vertical="center"/>
    </xf>
    <xf numFmtId="0" fontId="36" fillId="2" borderId="0" xfId="0" applyFont="1" applyFill="1" applyAlignment="1">
      <alignment horizontal="left" wrapText="1"/>
    </xf>
    <xf numFmtId="0" fontId="22" fillId="2" borderId="0" xfId="0" applyFont="1" applyFill="1" applyAlignment="1">
      <alignment horizontal="left"/>
    </xf>
    <xf numFmtId="0" fontId="21" fillId="11" borderId="40" xfId="0" applyFont="1" applyFill="1" applyBorder="1" applyAlignment="1">
      <alignment horizontal="left" vertical="center"/>
    </xf>
    <xf numFmtId="0" fontId="21" fillId="11" borderId="41" xfId="0" applyFont="1" applyFill="1" applyBorder="1" applyAlignment="1">
      <alignment horizontal="left" vertical="center"/>
    </xf>
    <xf numFmtId="0" fontId="21" fillId="11" borderId="42" xfId="0" applyFont="1" applyFill="1" applyBorder="1" applyAlignment="1">
      <alignment horizontal="left" vertical="center"/>
    </xf>
    <xf numFmtId="0" fontId="24" fillId="4" borderId="13" xfId="0" applyFont="1" applyFill="1" applyBorder="1" applyAlignment="1" applyProtection="1">
      <alignment horizontal="left" vertical="center"/>
      <protection locked="0" hidden="1"/>
    </xf>
    <xf numFmtId="0" fontId="24" fillId="4" borderId="15" xfId="0" applyFont="1" applyFill="1" applyBorder="1" applyAlignment="1" applyProtection="1">
      <alignment horizontal="left" vertical="center"/>
      <protection locked="0" hidden="1"/>
    </xf>
    <xf numFmtId="0" fontId="41" fillId="2" borderId="30" xfId="0" applyFont="1" applyFill="1" applyBorder="1" applyAlignment="1">
      <alignment horizontal="center" wrapText="1"/>
    </xf>
    <xf numFmtId="0" fontId="30" fillId="2" borderId="0" xfId="0" applyFont="1" applyFill="1" applyAlignment="1">
      <alignment horizontal="left" vertical="center" wrapText="1"/>
    </xf>
    <xf numFmtId="0" fontId="24" fillId="4" borderId="13" xfId="0" applyFont="1" applyFill="1" applyBorder="1" applyAlignment="1" applyProtection="1">
      <alignment horizontal="center"/>
      <protection locked="0" hidden="1"/>
    </xf>
    <xf numFmtId="0" fontId="71" fillId="2" borderId="0" xfId="0" applyFont="1" applyFill="1" applyAlignment="1">
      <alignment horizontal="center" vertical="center" wrapText="1"/>
    </xf>
    <xf numFmtId="0" fontId="72" fillId="2" borderId="0" xfId="0" applyFont="1" applyFill="1" applyAlignment="1">
      <alignment horizontal="center" vertical="center"/>
    </xf>
    <xf numFmtId="0" fontId="52" fillId="2" borderId="30" xfId="0" applyFont="1" applyFill="1" applyBorder="1" applyAlignment="1">
      <alignment vertical="center" wrapText="1"/>
    </xf>
    <xf numFmtId="0" fontId="52" fillId="2" borderId="31" xfId="0" applyFont="1" applyFill="1" applyBorder="1" applyAlignment="1">
      <alignment vertical="center" wrapText="1"/>
    </xf>
    <xf numFmtId="0" fontId="52" fillId="2" borderId="11" xfId="0" applyFont="1" applyFill="1" applyBorder="1" applyAlignment="1">
      <alignment vertical="center" wrapText="1"/>
    </xf>
    <xf numFmtId="0" fontId="52" fillId="2" borderId="35" xfId="0" applyFont="1" applyFill="1" applyBorder="1" applyAlignment="1">
      <alignment vertical="center" wrapText="1"/>
    </xf>
  </cellXfs>
  <cellStyles count="2">
    <cellStyle name="Link" xfId="1" builtinId="8"/>
    <cellStyle name="Standard" xfId="0" builtinId="0"/>
  </cellStyles>
  <dxfs count="2">
    <dxf>
      <fill>
        <patternFill>
          <bgColor rgb="FFC00000"/>
        </patternFill>
      </fill>
    </dxf>
    <dxf>
      <fill>
        <patternFill>
          <bgColor rgb="FFC00000"/>
        </patternFill>
      </fill>
    </dxf>
  </dxfs>
  <tableStyles count="0" defaultTableStyle="TableStyleMedium2" defaultPivotStyle="PivotStyleLight16"/>
  <colors>
    <mruColors>
      <color rgb="FFF8F8F8"/>
      <color rgb="FFEBF9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fmlaLink="Tarife!$E$5" lockText="1" noThreeD="1"/>
</file>

<file path=xl/ctrlProps/ctrlProp10.xml><?xml version="1.0" encoding="utf-8"?>
<formControlPr xmlns="http://schemas.microsoft.com/office/spreadsheetml/2009/9/main" objectType="CheckBox" fmlaLink="Tarife!$E$17" lockText="1" noThreeD="1"/>
</file>

<file path=xl/ctrlProps/ctrlProp11.xml><?xml version="1.0" encoding="utf-8"?>
<formControlPr xmlns="http://schemas.microsoft.com/office/spreadsheetml/2009/9/main" objectType="CheckBox" fmlaLink="Tarife!$E$18" lockText="1" noThreeD="1"/>
</file>

<file path=xl/ctrlProps/ctrlProp12.xml><?xml version="1.0" encoding="utf-8"?>
<formControlPr xmlns="http://schemas.microsoft.com/office/spreadsheetml/2009/9/main" objectType="CheckBox" fmlaLink="Tarife!$E$20" lockText="1" noThreeD="1"/>
</file>

<file path=xl/ctrlProps/ctrlProp13.xml><?xml version="1.0" encoding="utf-8"?>
<formControlPr xmlns="http://schemas.microsoft.com/office/spreadsheetml/2009/9/main" objectType="CheckBox" fmlaLink="Tarife!$E$2" lockText="1" noThreeD="1"/>
</file>

<file path=xl/ctrlProps/ctrlProp14.xml><?xml version="1.0" encoding="utf-8"?>
<formControlPr xmlns="http://schemas.microsoft.com/office/spreadsheetml/2009/9/main" objectType="CheckBox" fmlaLink="Tarife!$E$19" lockText="1" noThreeD="1"/>
</file>

<file path=xl/ctrlProps/ctrlProp15.xml><?xml version="1.0" encoding="utf-8"?>
<formControlPr xmlns="http://schemas.microsoft.com/office/spreadsheetml/2009/9/main" objectType="CheckBox" fmlaLink="Tarife!$E$8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fmlaLink="Tarife!$E$6" lockText="1" noThreeD="1"/>
</file>

<file path=xl/ctrlProps/ctrlProp3.xml><?xml version="1.0" encoding="utf-8"?>
<formControlPr xmlns="http://schemas.microsoft.com/office/spreadsheetml/2009/9/main" objectType="CheckBox" fmlaLink="Tarife!$E$7" lockText="1" noThreeD="1"/>
</file>

<file path=xl/ctrlProps/ctrlProp4.xml><?xml version="1.0" encoding="utf-8"?>
<formControlPr xmlns="http://schemas.microsoft.com/office/spreadsheetml/2009/9/main" objectType="CheckBox" fmlaLink="Tarife!$E$11" lockText="1" noThreeD="1"/>
</file>

<file path=xl/ctrlProps/ctrlProp5.xml><?xml version="1.0" encoding="utf-8"?>
<formControlPr xmlns="http://schemas.microsoft.com/office/spreadsheetml/2009/9/main" objectType="CheckBox" fmlaLink="Tarife!$E$12" lockText="1" noThreeD="1"/>
</file>

<file path=xl/ctrlProps/ctrlProp6.xml><?xml version="1.0" encoding="utf-8"?>
<formControlPr xmlns="http://schemas.microsoft.com/office/spreadsheetml/2009/9/main" objectType="CheckBox" fmlaLink="Tarife!$E$13" lockText="1" noThreeD="1"/>
</file>

<file path=xl/ctrlProps/ctrlProp7.xml><?xml version="1.0" encoding="utf-8"?>
<formControlPr xmlns="http://schemas.microsoft.com/office/spreadsheetml/2009/9/main" objectType="CheckBox" fmlaLink="Tarife!$E$14" lockText="1" noThreeD="1"/>
</file>

<file path=xl/ctrlProps/ctrlProp8.xml><?xml version="1.0" encoding="utf-8"?>
<formControlPr xmlns="http://schemas.microsoft.com/office/spreadsheetml/2009/9/main" objectType="CheckBox" fmlaLink="Tarife!$E$15" lockText="1" noThreeD="1"/>
</file>

<file path=xl/ctrlProps/ctrlProp9.xml><?xml version="1.0" encoding="utf-8"?>
<formControlPr xmlns="http://schemas.microsoft.com/office/spreadsheetml/2009/9/main" objectType="CheckBox" fmlaLink="Tarife!$E$16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8</xdr:row>
          <xdr:rowOff>0</xdr:rowOff>
        </xdr:from>
        <xdr:to>
          <xdr:col>0</xdr:col>
          <xdr:colOff>219075</xdr:colOff>
          <xdr:row>8</xdr:row>
          <xdr:rowOff>161925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276225</xdr:colOff>
          <xdr:row>8</xdr:row>
          <xdr:rowOff>152400</xdr:rowOff>
        </xdr:from>
        <xdr:to>
          <xdr:col>2</xdr:col>
          <xdr:colOff>800100</xdr:colOff>
          <xdr:row>10</xdr:row>
          <xdr:rowOff>28575</xdr:rowOff>
        </xdr:to>
        <xdr:sp macro="" textlink="">
          <xdr:nvSpPr>
            <xdr:cNvPr id="1026" name="Check Box 2" descr="Bühne&#10;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276225</xdr:colOff>
          <xdr:row>10</xdr:row>
          <xdr:rowOff>9525</xdr:rowOff>
        </xdr:from>
        <xdr:to>
          <xdr:col>1</xdr:col>
          <xdr:colOff>228600</xdr:colOff>
          <xdr:row>10</xdr:row>
          <xdr:rowOff>180975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12</xdr:row>
          <xdr:rowOff>0</xdr:rowOff>
        </xdr:from>
        <xdr:to>
          <xdr:col>0</xdr:col>
          <xdr:colOff>219075</xdr:colOff>
          <xdr:row>12</xdr:row>
          <xdr:rowOff>180975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13</xdr:row>
          <xdr:rowOff>0</xdr:rowOff>
        </xdr:from>
        <xdr:to>
          <xdr:col>0</xdr:col>
          <xdr:colOff>219075</xdr:colOff>
          <xdr:row>13</xdr:row>
          <xdr:rowOff>180975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14</xdr:row>
          <xdr:rowOff>9525</xdr:rowOff>
        </xdr:from>
        <xdr:to>
          <xdr:col>0</xdr:col>
          <xdr:colOff>219075</xdr:colOff>
          <xdr:row>14</xdr:row>
          <xdr:rowOff>180975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15</xdr:row>
          <xdr:rowOff>28575</xdr:rowOff>
        </xdr:from>
        <xdr:to>
          <xdr:col>0</xdr:col>
          <xdr:colOff>228600</xdr:colOff>
          <xdr:row>15</xdr:row>
          <xdr:rowOff>190500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16</xdr:row>
          <xdr:rowOff>28575</xdr:rowOff>
        </xdr:from>
        <xdr:to>
          <xdr:col>0</xdr:col>
          <xdr:colOff>219075</xdr:colOff>
          <xdr:row>16</xdr:row>
          <xdr:rowOff>190500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28575</xdr:rowOff>
        </xdr:from>
        <xdr:to>
          <xdr:col>0</xdr:col>
          <xdr:colOff>219075</xdr:colOff>
          <xdr:row>17</xdr:row>
          <xdr:rowOff>190500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18</xdr:row>
          <xdr:rowOff>28575</xdr:rowOff>
        </xdr:from>
        <xdr:to>
          <xdr:col>0</xdr:col>
          <xdr:colOff>219075</xdr:colOff>
          <xdr:row>19</xdr:row>
          <xdr:rowOff>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19</xdr:row>
          <xdr:rowOff>9525</xdr:rowOff>
        </xdr:from>
        <xdr:to>
          <xdr:col>0</xdr:col>
          <xdr:colOff>219075</xdr:colOff>
          <xdr:row>19</xdr:row>
          <xdr:rowOff>200025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21</xdr:row>
          <xdr:rowOff>28575</xdr:rowOff>
        </xdr:from>
        <xdr:to>
          <xdr:col>0</xdr:col>
          <xdr:colOff>219075</xdr:colOff>
          <xdr:row>21</xdr:row>
          <xdr:rowOff>180975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47625</xdr:colOff>
      <xdr:row>0</xdr:row>
      <xdr:rowOff>219075</xdr:rowOff>
    </xdr:from>
    <xdr:to>
      <xdr:col>2</xdr:col>
      <xdr:colOff>801108</xdr:colOff>
      <xdr:row>0</xdr:row>
      <xdr:rowOff>1231900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" y="219075"/>
          <a:ext cx="1299583" cy="1012825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</xdr:row>
          <xdr:rowOff>76200</xdr:rowOff>
        </xdr:from>
        <xdr:to>
          <xdr:col>2</xdr:col>
          <xdr:colOff>800100</xdr:colOff>
          <xdr:row>5</xdr:row>
          <xdr:rowOff>104775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Ortsansässige Vereine oder Organisationen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20</xdr:row>
          <xdr:rowOff>9525</xdr:rowOff>
        </xdr:from>
        <xdr:to>
          <xdr:col>0</xdr:col>
          <xdr:colOff>219075</xdr:colOff>
          <xdr:row>20</xdr:row>
          <xdr:rowOff>200025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276225</xdr:colOff>
          <xdr:row>11</xdr:row>
          <xdr:rowOff>0</xdr:rowOff>
        </xdr:from>
        <xdr:to>
          <xdr:col>1</xdr:col>
          <xdr:colOff>228600</xdr:colOff>
          <xdr:row>11</xdr:row>
          <xdr:rowOff>180975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95250</xdr:rowOff>
    </xdr:from>
    <xdr:to>
      <xdr:col>1</xdr:col>
      <xdr:colOff>966475</xdr:colOff>
      <xdr:row>0</xdr:row>
      <xdr:rowOff>828675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" y="95250"/>
          <a:ext cx="1000410" cy="733425"/>
        </a:xfrm>
        <a:prstGeom prst="rect">
          <a:avLst/>
        </a:prstGeom>
      </xdr:spPr>
    </xdr:pic>
    <xdr:clientData/>
  </xdr:twoCellAnchor>
  <xdr:oneCellAnchor>
    <xdr:from>
      <xdr:col>2</xdr:col>
      <xdr:colOff>37171</xdr:colOff>
      <xdr:row>42</xdr:row>
      <xdr:rowOff>83634</xdr:rowOff>
    </xdr:from>
    <xdr:ext cx="184731" cy="254557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952500" y="9868829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CH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42</xdr:row>
          <xdr:rowOff>85725</xdr:rowOff>
        </xdr:from>
        <xdr:to>
          <xdr:col>2</xdr:col>
          <xdr:colOff>352425</xdr:colOff>
          <xdr:row>44</xdr:row>
          <xdr:rowOff>76200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2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GesuchstellerIn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43</xdr:row>
          <xdr:rowOff>190500</xdr:rowOff>
        </xdr:from>
        <xdr:to>
          <xdr:col>2</xdr:col>
          <xdr:colOff>352425</xdr:colOff>
          <xdr:row>45</xdr:row>
          <xdr:rowOff>66675</xdr:rowOff>
        </xdr:to>
        <xdr:sp macro="" textlink="">
          <xdr:nvSpPr>
            <xdr:cNvPr id="2055" name="Check Box 7" descr="Schulverwaltung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1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2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Finanzverwaltung Gemeinde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771525</xdr:colOff>
          <xdr:row>42</xdr:row>
          <xdr:rowOff>104775</xdr:rowOff>
        </xdr:from>
        <xdr:to>
          <xdr:col>4</xdr:col>
          <xdr:colOff>638175</xdr:colOff>
          <xdr:row>44</xdr:row>
          <xdr:rowOff>85725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1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2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Hauswart</a:t>
              </a: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152400</xdr:rowOff>
    </xdr:from>
    <xdr:to>
      <xdr:col>2</xdr:col>
      <xdr:colOff>200025</xdr:colOff>
      <xdr:row>0</xdr:row>
      <xdr:rowOff>1227783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5" y="152400"/>
          <a:ext cx="1409700" cy="107538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177800</xdr:colOff>
      <xdr:row>0</xdr:row>
      <xdr:rowOff>0</xdr:rowOff>
    </xdr:from>
    <xdr:to>
      <xdr:col>2</xdr:col>
      <xdr:colOff>304800</xdr:colOff>
      <xdr:row>3</xdr:row>
      <xdr:rowOff>161865</xdr:rowOff>
    </xdr:to>
    <xdr:pic>
      <xdr:nvPicPr>
        <xdr:cNvPr id="6" name="Picture 22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7800" y="0"/>
          <a:ext cx="990600" cy="7714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omments" Target="../comments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18.xml"/><Relationship Id="rId5" Type="http://schemas.openxmlformats.org/officeDocument/2006/relationships/ctrlProp" Target="../ctrlProps/ctrlProp17.xml"/><Relationship Id="rId4" Type="http://schemas.openxmlformats.org/officeDocument/2006/relationships/ctrlProp" Target="../ctrlProps/ctrlProp16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M47"/>
  <sheetViews>
    <sheetView showGridLines="0" tabSelected="1" view="pageLayout" zoomScaleNormal="140" zoomScaleSheetLayoutView="100" workbookViewId="0">
      <selection activeCell="K16" sqref="K16"/>
    </sheetView>
  </sheetViews>
  <sheetFormatPr baseColWidth="10" defaultColWidth="9.140625" defaultRowHeight="15"/>
  <cols>
    <col min="1" max="1" width="4" style="1" customWidth="1"/>
    <col min="2" max="2" width="3.140625" style="1" customWidth="1"/>
    <col min="3" max="3" width="19.42578125" style="1" customWidth="1"/>
    <col min="4" max="4" width="14" style="1" customWidth="1"/>
    <col min="5" max="5" width="4" style="1" customWidth="1"/>
    <col min="6" max="6" width="9.7109375" style="1" customWidth="1"/>
    <col min="7" max="7" width="9.140625" style="1"/>
    <col min="8" max="9" width="13.42578125" style="1" customWidth="1"/>
    <col min="10" max="10" width="2.140625" style="1" customWidth="1"/>
    <col min="11" max="16384" width="9.140625" style="1"/>
  </cols>
  <sheetData>
    <row r="1" spans="1:13" ht="107.25" customHeight="1">
      <c r="A1" s="4"/>
      <c r="B1" s="4"/>
      <c r="C1" s="218" t="s">
        <v>132</v>
      </c>
      <c r="D1" s="219"/>
      <c r="E1" s="219"/>
      <c r="F1" s="219"/>
      <c r="G1" s="219"/>
      <c r="H1" s="219"/>
      <c r="I1" s="219"/>
      <c r="J1" s="5"/>
      <c r="K1" s="3"/>
      <c r="L1" s="2"/>
    </row>
    <row r="2" spans="1:13" ht="29.25" customHeight="1">
      <c r="A2" s="217" t="s">
        <v>118</v>
      </c>
      <c r="B2" s="217"/>
      <c r="C2" s="217"/>
      <c r="D2" s="217"/>
      <c r="E2" s="217"/>
      <c r="F2" s="217"/>
      <c r="G2" s="217"/>
      <c r="H2" s="217"/>
      <c r="I2" s="217"/>
      <c r="J2" s="9"/>
    </row>
    <row r="3" spans="1:13" ht="17.100000000000001" customHeight="1">
      <c r="A3" s="235" t="s">
        <v>115</v>
      </c>
      <c r="B3" s="236"/>
      <c r="C3" s="236"/>
      <c r="D3" s="236"/>
      <c r="E3" s="236"/>
      <c r="F3" s="236"/>
      <c r="G3" s="236"/>
      <c r="H3" s="236"/>
      <c r="I3" s="232" t="str">
        <f>IF(Tarife!E29=2,"Gratisbenutzung nur für Ortsansässige!","")</f>
        <v/>
      </c>
      <c r="J3" s="9"/>
    </row>
    <row r="4" spans="1:13" ht="12.75" customHeight="1">
      <c r="A4" s="122"/>
      <c r="B4" s="57"/>
      <c r="C4" s="57"/>
      <c r="D4" s="57"/>
      <c r="E4" s="57"/>
      <c r="F4" s="57"/>
      <c r="I4" s="232"/>
      <c r="J4" s="9"/>
    </row>
    <row r="5" spans="1:13" ht="12.75" customHeight="1">
      <c r="A5" s="69"/>
      <c r="B5" s="69"/>
      <c r="C5" s="124"/>
      <c r="D5" s="124"/>
      <c r="E5" s="69"/>
      <c r="F5" s="69"/>
      <c r="G5" s="187"/>
      <c r="H5" s="58" t="s">
        <v>95</v>
      </c>
      <c r="I5" s="232"/>
      <c r="J5" s="9"/>
    </row>
    <row r="6" spans="1:13" ht="12.75" customHeight="1">
      <c r="A6" s="69"/>
      <c r="B6" s="69"/>
      <c r="C6" s="124"/>
      <c r="D6" s="124"/>
      <c r="E6" s="69"/>
      <c r="F6" s="69"/>
      <c r="G6" s="69"/>
      <c r="H6" s="69"/>
      <c r="I6" s="123"/>
      <c r="J6" s="9"/>
    </row>
    <row r="7" spans="1:13" ht="15.75">
      <c r="A7" s="233" t="s">
        <v>136</v>
      </c>
      <c r="B7" s="234"/>
      <c r="C7" s="234"/>
      <c r="D7" s="234"/>
      <c r="E7" s="234"/>
      <c r="F7" s="234"/>
      <c r="G7" s="234"/>
      <c r="H7" s="125" t="s">
        <v>18</v>
      </c>
      <c r="I7" s="125" t="s">
        <v>19</v>
      </c>
      <c r="J7" s="57"/>
    </row>
    <row r="8" spans="1:13" ht="6.95" customHeight="1">
      <c r="A8" s="126"/>
      <c r="B8" s="99"/>
      <c r="C8" s="99"/>
      <c r="D8" s="99"/>
      <c r="E8" s="99"/>
      <c r="F8" s="99"/>
      <c r="G8" s="99"/>
      <c r="H8" s="127"/>
      <c r="I8" s="127"/>
      <c r="J8" s="57"/>
    </row>
    <row r="9" spans="1:13" ht="15.75">
      <c r="A9" s="70"/>
      <c r="B9" s="226" t="s">
        <v>0</v>
      </c>
      <c r="C9" s="227"/>
      <c r="D9" s="227"/>
      <c r="E9" s="227"/>
      <c r="F9" s="227"/>
      <c r="G9" s="227"/>
      <c r="H9" s="129">
        <f>Tarife!G5</f>
        <v>480</v>
      </c>
      <c r="I9" s="129" t="str">
        <f>IF(Tarife!H5&gt;0,Tarife!K5,"")</f>
        <v/>
      </c>
      <c r="J9" s="57"/>
      <c r="M9" s="11"/>
    </row>
    <row r="10" spans="1:13" ht="15.75">
      <c r="A10" s="70"/>
      <c r="B10" s="130"/>
      <c r="C10" s="131" t="s">
        <v>1</v>
      </c>
      <c r="D10" s="132"/>
      <c r="E10" s="231" t="str">
        <f>IF(Tarife!D28=1,"ACHTUNG - MZH Kästchen ankreutzen!","")</f>
        <v/>
      </c>
      <c r="F10" s="231"/>
      <c r="G10" s="231"/>
      <c r="H10" s="129">
        <f>Tarife!G6</f>
        <v>0</v>
      </c>
      <c r="I10" s="129" t="str">
        <f>IF(Tarife!H6&gt;0,Tarife!K6,"")</f>
        <v/>
      </c>
      <c r="J10" s="57"/>
      <c r="M10" s="11"/>
    </row>
    <row r="11" spans="1:13" ht="15.75">
      <c r="A11" s="70"/>
      <c r="B11" s="130"/>
      <c r="C11" s="131" t="s">
        <v>76</v>
      </c>
      <c r="D11" s="132"/>
      <c r="E11" s="231"/>
      <c r="F11" s="231"/>
      <c r="G11" s="231"/>
      <c r="H11" s="129">
        <f>Tarife!G7</f>
        <v>0</v>
      </c>
      <c r="I11" s="129" t="str">
        <f>IF(Tarife!H7&gt;0,Tarife!K7,"")</f>
        <v/>
      </c>
      <c r="J11" s="57"/>
      <c r="M11" s="11"/>
    </row>
    <row r="12" spans="1:13" ht="15.75">
      <c r="A12" s="70"/>
      <c r="B12" s="130"/>
      <c r="C12" s="131" t="s">
        <v>3</v>
      </c>
      <c r="D12" s="132"/>
      <c r="E12" s="231"/>
      <c r="F12" s="231"/>
      <c r="G12" s="231"/>
      <c r="H12" s="129">
        <f>Tarife!G9</f>
        <v>0</v>
      </c>
      <c r="I12" s="129" t="str">
        <f>IF(Tarife!H8&gt;0,Tarife!K8,"")</f>
        <v/>
      </c>
      <c r="J12" s="57"/>
      <c r="M12" s="11"/>
    </row>
    <row r="13" spans="1:13" ht="15.75">
      <c r="A13" s="70"/>
      <c r="B13" s="128" t="s">
        <v>116</v>
      </c>
      <c r="C13" s="57"/>
      <c r="D13" s="132"/>
      <c r="E13" s="132"/>
      <c r="F13" s="132"/>
      <c r="G13" s="132"/>
      <c r="H13" s="129">
        <f>Tarife!G11</f>
        <v>0</v>
      </c>
      <c r="I13" s="129" t="str">
        <f>IF(Tarife!H11&gt;0,Tarife!K11,"")</f>
        <v/>
      </c>
      <c r="J13" s="57"/>
      <c r="M13" s="11"/>
    </row>
    <row r="14" spans="1:13" ht="15.75">
      <c r="A14" s="70"/>
      <c r="B14" s="128" t="s">
        <v>5</v>
      </c>
      <c r="C14" s="57"/>
      <c r="D14" s="57"/>
      <c r="E14" s="57"/>
      <c r="F14" s="57"/>
      <c r="G14" s="57"/>
      <c r="H14" s="129">
        <f>Tarife!G12</f>
        <v>150</v>
      </c>
      <c r="I14" s="129" t="str">
        <f>IF(Tarife!H12&gt;0,Tarife!K12,"")</f>
        <v/>
      </c>
      <c r="J14" s="57"/>
      <c r="M14" s="11"/>
    </row>
    <row r="15" spans="1:13" ht="15.75">
      <c r="A15" s="70"/>
      <c r="B15" s="128" t="s">
        <v>6</v>
      </c>
      <c r="C15" s="57"/>
      <c r="D15" s="57"/>
      <c r="E15" s="57"/>
      <c r="F15" s="57"/>
      <c r="G15" s="57"/>
      <c r="H15" s="129">
        <f>Tarife!G13</f>
        <v>240</v>
      </c>
      <c r="I15" s="129" t="str">
        <f>IF(Tarife!H13&gt;0,Tarife!K13,"")</f>
        <v/>
      </c>
      <c r="J15" s="57"/>
      <c r="M15" s="11"/>
    </row>
    <row r="16" spans="1:13" ht="15.75">
      <c r="A16" s="70"/>
      <c r="B16" s="128" t="s">
        <v>7</v>
      </c>
      <c r="C16" s="57"/>
      <c r="D16" s="57"/>
      <c r="E16" s="57"/>
      <c r="F16" s="57"/>
      <c r="G16" s="57"/>
      <c r="H16" s="129">
        <f>Tarife!G14</f>
        <v>150</v>
      </c>
      <c r="I16" s="129" t="str">
        <f>IF(Tarife!H14&gt;0,Tarife!K14,"")</f>
        <v/>
      </c>
      <c r="J16" s="57"/>
      <c r="M16" s="11"/>
    </row>
    <row r="17" spans="1:13" ht="15.75">
      <c r="A17" s="70"/>
      <c r="B17" s="128" t="s">
        <v>133</v>
      </c>
      <c r="C17" s="57"/>
      <c r="D17" s="57"/>
      <c r="E17" s="57"/>
      <c r="F17" s="57"/>
      <c r="G17" s="57"/>
      <c r="H17" s="129">
        <f>Tarife!G15</f>
        <v>600</v>
      </c>
      <c r="I17" s="129" t="str">
        <f>IF(Tarife!H15&gt;0,Tarife!K15,"")</f>
        <v/>
      </c>
      <c r="J17" s="57"/>
      <c r="M17" s="11"/>
    </row>
    <row r="18" spans="1:13" ht="15.75">
      <c r="A18" s="70"/>
      <c r="B18" s="128" t="s">
        <v>86</v>
      </c>
      <c r="C18" s="57"/>
      <c r="D18" s="57"/>
      <c r="E18" s="57"/>
      <c r="F18" s="57"/>
      <c r="G18" s="57"/>
      <c r="H18" s="129">
        <f>Tarife!G16</f>
        <v>120</v>
      </c>
      <c r="I18" s="129" t="str">
        <f>IF(Tarife!H16&gt;0,Tarife!K16,"")</f>
        <v/>
      </c>
      <c r="J18" s="57"/>
      <c r="M18" s="11"/>
    </row>
    <row r="19" spans="1:13" ht="15.75">
      <c r="A19" s="70"/>
      <c r="B19" s="128" t="s">
        <v>9</v>
      </c>
      <c r="C19" s="57"/>
      <c r="D19" s="57"/>
      <c r="E19" s="57"/>
      <c r="F19" s="57"/>
      <c r="G19" s="57"/>
      <c r="H19" s="129">
        <f>Tarife!G17</f>
        <v>120</v>
      </c>
      <c r="I19" s="129" t="str">
        <f>IF(Tarife!H17&gt;0,Tarife!K17,"")</f>
        <v/>
      </c>
      <c r="J19" s="57"/>
      <c r="M19" s="11"/>
    </row>
    <row r="20" spans="1:13" ht="15.75">
      <c r="A20" s="70"/>
      <c r="B20" s="128" t="s">
        <v>122</v>
      </c>
      <c r="C20" s="133"/>
      <c r="D20" s="57"/>
      <c r="E20" s="57"/>
      <c r="F20" s="57"/>
      <c r="G20" s="57"/>
      <c r="H20" s="129">
        <f>Tarife!G18</f>
        <v>0</v>
      </c>
      <c r="I20" s="129" t="str">
        <f>IF(Tarife!H18&gt;0,Tarife!K18,"")</f>
        <v/>
      </c>
      <c r="J20" s="57"/>
      <c r="M20" s="11"/>
    </row>
    <row r="21" spans="1:13" ht="15.75">
      <c r="A21" s="70"/>
      <c r="B21" s="128" t="s">
        <v>123</v>
      </c>
      <c r="C21" s="133"/>
      <c r="D21" s="57"/>
      <c r="E21" s="57"/>
      <c r="F21" s="57"/>
      <c r="G21" s="57"/>
      <c r="H21" s="129">
        <f>Tarife!G19</f>
        <v>0</v>
      </c>
      <c r="I21" s="129" t="str">
        <f>IF(Tarife!H19&gt;0,Tarife!K19,"")</f>
        <v/>
      </c>
      <c r="J21" s="57"/>
      <c r="M21" s="11"/>
    </row>
    <row r="22" spans="1:13" ht="15.75">
      <c r="A22" s="70"/>
      <c r="B22" s="128" t="s">
        <v>120</v>
      </c>
      <c r="C22" s="133"/>
      <c r="D22" s="134"/>
      <c r="E22" s="134"/>
      <c r="F22" s="134"/>
      <c r="G22" s="134"/>
      <c r="H22" s="135"/>
      <c r="I22" s="129" t="str">
        <f>IF(Tarife!H18&gt;0,Tarife!K18,"")</f>
        <v/>
      </c>
      <c r="J22" s="57"/>
      <c r="M22" s="11"/>
    </row>
    <row r="23" spans="1:13" ht="21.95" customHeight="1">
      <c r="A23" s="136"/>
      <c r="B23" s="137" t="s">
        <v>124</v>
      </c>
      <c r="D23" s="57"/>
      <c r="E23" s="57"/>
      <c r="F23" s="57"/>
      <c r="G23" s="57"/>
      <c r="H23" s="138"/>
      <c r="I23" s="139"/>
      <c r="J23" s="57"/>
      <c r="M23" s="11"/>
    </row>
    <row r="24" spans="1:13" ht="18" customHeight="1">
      <c r="A24" s="57"/>
      <c r="B24" s="216" t="s">
        <v>119</v>
      </c>
      <c r="C24" s="216"/>
      <c r="D24" s="216"/>
      <c r="E24" s="216"/>
      <c r="F24" s="216"/>
      <c r="G24" s="216"/>
      <c r="H24" s="216"/>
      <c r="I24" s="216"/>
      <c r="J24" s="57"/>
      <c r="M24" s="11"/>
    </row>
    <row r="25" spans="1:13" ht="15.95" customHeight="1">
      <c r="A25" s="57"/>
      <c r="B25" s="216" t="s">
        <v>117</v>
      </c>
      <c r="C25" s="216"/>
      <c r="D25" s="216"/>
      <c r="E25" s="216"/>
      <c r="F25" s="216"/>
      <c r="G25" s="216"/>
      <c r="H25" s="216"/>
      <c r="I25" s="216"/>
      <c r="J25" s="57"/>
      <c r="M25" s="11"/>
    </row>
    <row r="26" spans="1:13">
      <c r="A26" s="57"/>
      <c r="B26" s="131" t="s">
        <v>125</v>
      </c>
      <c r="D26" s="131"/>
      <c r="E26" s="131"/>
      <c r="F26" s="131"/>
      <c r="G26" s="131"/>
      <c r="H26" s="131"/>
      <c r="I26" s="129">
        <f>Tarife!K23</f>
        <v>0</v>
      </c>
      <c r="J26" s="57"/>
    </row>
    <row r="27" spans="1:13">
      <c r="A27" s="57"/>
      <c r="B27" s="131" t="s">
        <v>87</v>
      </c>
      <c r="D27" s="131"/>
      <c r="E27" s="131"/>
      <c r="F27" s="131"/>
      <c r="G27" s="131"/>
      <c r="H27" s="131"/>
      <c r="I27" s="129">
        <f>Tarife!K22</f>
        <v>50</v>
      </c>
      <c r="J27" s="57"/>
    </row>
    <row r="28" spans="1:13">
      <c r="A28" s="58"/>
      <c r="B28" s="140" t="s">
        <v>83</v>
      </c>
      <c r="C28" s="140"/>
      <c r="D28" s="140"/>
      <c r="E28" s="140"/>
      <c r="F28" s="140"/>
      <c r="G28" s="140"/>
      <c r="H28" s="140"/>
      <c r="I28" s="141">
        <f>Tarife!K24</f>
        <v>50</v>
      </c>
      <c r="J28" s="57"/>
    </row>
    <row r="29" spans="1:13" ht="12.75" customHeight="1">
      <c r="A29" s="57"/>
      <c r="B29" s="57"/>
      <c r="C29" s="57"/>
      <c r="D29" s="220"/>
      <c r="E29" s="220"/>
      <c r="F29" s="57"/>
      <c r="G29" s="57"/>
      <c r="H29" s="57"/>
      <c r="I29" s="57"/>
      <c r="J29" s="57"/>
    </row>
    <row r="30" spans="1:13">
      <c r="A30" s="224" t="s">
        <v>129</v>
      </c>
      <c r="B30" s="224"/>
      <c r="C30" s="224"/>
      <c r="D30" s="224"/>
      <c r="E30" s="224"/>
      <c r="F30" s="224"/>
      <c r="G30" s="224"/>
      <c r="H30" s="224"/>
      <c r="I30" s="225"/>
      <c r="J30" s="57"/>
    </row>
    <row r="31" spans="1:13" ht="6.95" customHeight="1">
      <c r="A31" s="97"/>
      <c r="B31" s="97"/>
      <c r="C31" s="97"/>
      <c r="D31" s="97"/>
      <c r="E31" s="97"/>
      <c r="F31" s="97"/>
      <c r="G31" s="97"/>
      <c r="H31" s="97"/>
      <c r="I31" s="98"/>
      <c r="J31" s="57"/>
    </row>
    <row r="32" spans="1:13">
      <c r="A32" s="100" t="s">
        <v>130</v>
      </c>
      <c r="B32" s="100"/>
      <c r="C32" s="100"/>
      <c r="D32" s="241"/>
      <c r="E32" s="242"/>
      <c r="F32" s="242"/>
      <c r="G32" s="242"/>
      <c r="H32" s="242"/>
      <c r="I32" s="243"/>
      <c r="J32" s="71">
        <f t="shared" ref="J32:J41" si="0">D32</f>
        <v>0</v>
      </c>
    </row>
    <row r="33" spans="1:10">
      <c r="A33" s="100" t="s">
        <v>14</v>
      </c>
      <c r="B33" s="100"/>
      <c r="C33" s="100"/>
      <c r="D33" s="244"/>
      <c r="E33" s="245"/>
      <c r="F33" s="245"/>
      <c r="G33" s="245"/>
      <c r="H33" s="245"/>
      <c r="I33" s="246"/>
      <c r="J33" s="71">
        <f t="shared" si="0"/>
        <v>0</v>
      </c>
    </row>
    <row r="34" spans="1:10">
      <c r="A34" s="100" t="s">
        <v>110</v>
      </c>
      <c r="B34" s="100"/>
      <c r="C34" s="100"/>
      <c r="D34" s="247"/>
      <c r="E34" s="248"/>
      <c r="F34" s="248"/>
      <c r="G34" s="248"/>
      <c r="H34" s="248"/>
      <c r="I34" s="249"/>
      <c r="J34" s="71">
        <f>D34</f>
        <v>0</v>
      </c>
    </row>
    <row r="35" spans="1:10">
      <c r="A35" s="100" t="s">
        <v>109</v>
      </c>
      <c r="B35" s="100"/>
      <c r="C35" s="100"/>
      <c r="D35" s="247"/>
      <c r="E35" s="248"/>
      <c r="F35" s="248"/>
      <c r="G35" s="248"/>
      <c r="H35" s="248"/>
      <c r="I35" s="249"/>
      <c r="J35" s="71">
        <f>D35</f>
        <v>0</v>
      </c>
    </row>
    <row r="36" spans="1:10">
      <c r="A36" s="100" t="s">
        <v>34</v>
      </c>
      <c r="B36" s="100"/>
      <c r="C36" s="100"/>
      <c r="D36" s="228"/>
      <c r="E36" s="229"/>
      <c r="F36" s="229"/>
      <c r="G36" s="229"/>
      <c r="H36" s="229"/>
      <c r="I36" s="230"/>
      <c r="J36" s="71">
        <f>D36</f>
        <v>0</v>
      </c>
    </row>
    <row r="37" spans="1:10">
      <c r="A37" s="100" t="s">
        <v>91</v>
      </c>
      <c r="B37" s="100"/>
      <c r="C37" s="100"/>
      <c r="D37" s="228"/>
      <c r="E37" s="229"/>
      <c r="F37" s="229"/>
      <c r="G37" s="229"/>
      <c r="H37" s="229"/>
      <c r="I37" s="230"/>
      <c r="J37" s="71">
        <f t="shared" si="0"/>
        <v>0</v>
      </c>
    </row>
    <row r="38" spans="1:10">
      <c r="A38" s="100" t="s">
        <v>17</v>
      </c>
      <c r="B38" s="100"/>
      <c r="C38" s="100"/>
      <c r="D38" s="250"/>
      <c r="E38" s="251"/>
      <c r="F38" s="251"/>
      <c r="G38" s="251"/>
      <c r="H38" s="251"/>
      <c r="I38" s="252"/>
      <c r="J38" s="71">
        <f t="shared" si="0"/>
        <v>0</v>
      </c>
    </row>
    <row r="39" spans="1:10" ht="31.5" customHeight="1">
      <c r="A39" s="238" t="s">
        <v>108</v>
      </c>
      <c r="B39" s="239"/>
      <c r="C39" s="240"/>
      <c r="D39" s="221"/>
      <c r="E39" s="222"/>
      <c r="F39" s="222"/>
      <c r="G39" s="222"/>
      <c r="H39" s="222"/>
      <c r="I39" s="223"/>
      <c r="J39" s="71">
        <f t="shared" si="0"/>
        <v>0</v>
      </c>
    </row>
    <row r="40" spans="1:10" ht="15" customHeight="1">
      <c r="A40" s="72"/>
      <c r="B40" s="72"/>
      <c r="C40" s="72"/>
      <c r="D40" s="142" t="s">
        <v>99</v>
      </c>
      <c r="E40" s="258" t="s">
        <v>100</v>
      </c>
      <c r="F40" s="258"/>
      <c r="G40" s="136"/>
      <c r="H40" s="142" t="s">
        <v>99</v>
      </c>
      <c r="I40" s="258" t="s">
        <v>100</v>
      </c>
      <c r="J40" s="258"/>
    </row>
    <row r="41" spans="1:10" ht="15.95" customHeight="1">
      <c r="A41" s="100" t="s">
        <v>80</v>
      </c>
      <c r="B41" s="100"/>
      <c r="C41" s="100"/>
      <c r="D41" s="94"/>
      <c r="E41" s="256"/>
      <c r="F41" s="257"/>
      <c r="G41" s="70" t="s">
        <v>68</v>
      </c>
      <c r="H41" s="94"/>
      <c r="I41" s="95"/>
      <c r="J41" s="71">
        <f t="shared" si="0"/>
        <v>0</v>
      </c>
    </row>
    <row r="42" spans="1:10">
      <c r="A42" s="100" t="s">
        <v>111</v>
      </c>
      <c r="B42" s="100"/>
      <c r="C42" s="100"/>
      <c r="D42" s="96"/>
      <c r="E42" s="93"/>
      <c r="F42" s="93"/>
      <c r="G42" s="93"/>
      <c r="H42" s="93"/>
      <c r="I42" s="93"/>
      <c r="J42" s="57"/>
    </row>
    <row r="43" spans="1:10" ht="48.95" customHeight="1">
      <c r="A43" s="121" t="s">
        <v>15</v>
      </c>
      <c r="B43" s="100"/>
      <c r="C43" s="100"/>
      <c r="D43" s="253"/>
      <c r="E43" s="254"/>
      <c r="F43" s="254"/>
      <c r="G43" s="254"/>
      <c r="H43" s="254"/>
      <c r="I43" s="255"/>
      <c r="J43" s="71">
        <f>D43</f>
        <v>0</v>
      </c>
    </row>
    <row r="44" spans="1:10">
      <c r="A44" s="100" t="s">
        <v>16</v>
      </c>
      <c r="B44" s="100"/>
      <c r="C44" s="100"/>
      <c r="D44" s="103"/>
      <c r="E44" s="260"/>
      <c r="F44" s="260"/>
      <c r="G44" s="260"/>
      <c r="H44" s="260"/>
      <c r="I44" s="260"/>
      <c r="J44" s="57"/>
    </row>
    <row r="45" spans="1:10" ht="11.25" customHeight="1">
      <c r="A45" s="57"/>
      <c r="B45" s="259"/>
      <c r="C45" s="259"/>
      <c r="D45" s="259"/>
      <c r="E45" s="259"/>
      <c r="F45" s="259"/>
      <c r="G45" s="259"/>
      <c r="H45" s="259"/>
      <c r="I45" s="259"/>
      <c r="J45" s="57"/>
    </row>
    <row r="46" spans="1:10" ht="65.099999999999994" customHeight="1">
      <c r="A46" s="237" t="s">
        <v>137</v>
      </c>
      <c r="B46" s="237"/>
      <c r="C46" s="237"/>
      <c r="D46" s="237"/>
      <c r="E46" s="237"/>
      <c r="F46" s="237"/>
      <c r="G46" s="237"/>
      <c r="H46" s="237"/>
      <c r="I46" s="237"/>
      <c r="J46" s="57"/>
    </row>
    <row r="47" spans="1:10" ht="30.95" customHeight="1">
      <c r="A47" s="215"/>
      <c r="B47" s="215"/>
      <c r="C47" s="215"/>
      <c r="D47" s="215"/>
      <c r="E47" s="215"/>
      <c r="F47" s="215"/>
      <c r="G47" s="215"/>
      <c r="H47" s="215"/>
      <c r="I47" s="215"/>
      <c r="J47" s="215"/>
    </row>
  </sheetData>
  <sheetProtection algorithmName="SHA-512" hashValue="G7Gf805R9BqMi2b1u3v079Z/uicPo6mVss4D4m8H2RXaOV3rvQD52YGjZM84mzWO3SF+5v3XonsR3SPkzB2Y2w==" saltValue="c5saBZ/U+L9nFX69J/h/YQ==" spinCount="100000" sheet="1" objects="1" scenarios="1"/>
  <mergeCells count="30">
    <mergeCell ref="D43:I43"/>
    <mergeCell ref="E41:F41"/>
    <mergeCell ref="E40:F40"/>
    <mergeCell ref="I40:J40"/>
    <mergeCell ref="B45:D45"/>
    <mergeCell ref="E45:G45"/>
    <mergeCell ref="H45:I45"/>
    <mergeCell ref="E44:I44"/>
    <mergeCell ref="A39:C39"/>
    <mergeCell ref="D32:I32"/>
    <mergeCell ref="D33:I33"/>
    <mergeCell ref="D34:I34"/>
    <mergeCell ref="D35:I35"/>
    <mergeCell ref="D38:I38"/>
    <mergeCell ref="A47:J47"/>
    <mergeCell ref="B25:I25"/>
    <mergeCell ref="A2:I2"/>
    <mergeCell ref="C1:I1"/>
    <mergeCell ref="D29:E29"/>
    <mergeCell ref="D39:I39"/>
    <mergeCell ref="A30:I30"/>
    <mergeCell ref="B9:G9"/>
    <mergeCell ref="D36:I36"/>
    <mergeCell ref="D37:I37"/>
    <mergeCell ref="E10:G12"/>
    <mergeCell ref="I3:I5"/>
    <mergeCell ref="A7:G7"/>
    <mergeCell ref="A3:H3"/>
    <mergeCell ref="B24:I24"/>
    <mergeCell ref="A46:I46"/>
  </mergeCells>
  <conditionalFormatting sqref="E10:G12">
    <cfRule type="containsText" dxfId="1" priority="2" operator="containsText" text="ACHTUNG - MZH Kästchen ankreutzen!">
      <formula>NOT(ISERROR(SEARCH("ACHTUNG - MZH Kästchen ankreutzen!",E10)))</formula>
    </cfRule>
  </conditionalFormatting>
  <conditionalFormatting sqref="I3:I6">
    <cfRule type="containsText" dxfId="0" priority="1" operator="containsText" text="Gratisbenutzung nur für Ortsansässige!">
      <formula>NOT(ISERROR(SEARCH("Gratisbenutzung nur für Ortsansässige!",I3)))</formula>
    </cfRule>
  </conditionalFormatting>
  <printOptions horizontalCentered="1"/>
  <pageMargins left="0.25" right="0.25" top="0.25" bottom="0.5" header="0.3" footer="0.3"/>
  <pageSetup paperSize="9" scale="83" orientation="portrait" r:id="rId1"/>
  <headerFooter>
    <oddFooter xml:space="preserve">&amp;CGemeinde Kaisten, raumbelegung@kaisten.ch, Tel. 062 869 13 40									</oddFooter>
  </headerFooter>
  <ignoredErrors>
    <ignoredError sqref="I21" 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0</xdr:col>
                    <xdr:colOff>0</xdr:colOff>
                    <xdr:row>8</xdr:row>
                    <xdr:rowOff>0</xdr:rowOff>
                  </from>
                  <to>
                    <xdr:col>0</xdr:col>
                    <xdr:colOff>219075</xdr:colOff>
                    <xdr:row>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 altText="Bühne_x000a_">
                <anchor moveWithCells="1">
                  <from>
                    <xdr:col>0</xdr:col>
                    <xdr:colOff>276225</xdr:colOff>
                    <xdr:row>8</xdr:row>
                    <xdr:rowOff>152400</xdr:rowOff>
                  </from>
                  <to>
                    <xdr:col>2</xdr:col>
                    <xdr:colOff>800100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0</xdr:col>
                    <xdr:colOff>276225</xdr:colOff>
                    <xdr:row>10</xdr:row>
                    <xdr:rowOff>9525</xdr:rowOff>
                  </from>
                  <to>
                    <xdr:col>1</xdr:col>
                    <xdr:colOff>228600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7" name="Check Box 8">
              <controlPr defaultSize="0" autoFill="0" autoLine="0" autoPict="0" altText="">
                <anchor moveWithCells="1">
                  <from>
                    <xdr:col>0</xdr:col>
                    <xdr:colOff>0</xdr:colOff>
                    <xdr:row>12</xdr:row>
                    <xdr:rowOff>0</xdr:rowOff>
                  </from>
                  <to>
                    <xdr:col>0</xdr:col>
                    <xdr:colOff>219075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8" name="Check Box 9">
              <controlPr defaultSize="0" autoFill="0" autoLine="0" autoPict="0">
                <anchor moveWithCells="1">
                  <from>
                    <xdr:col>0</xdr:col>
                    <xdr:colOff>0</xdr:colOff>
                    <xdr:row>13</xdr:row>
                    <xdr:rowOff>0</xdr:rowOff>
                  </from>
                  <to>
                    <xdr:col>0</xdr:col>
                    <xdr:colOff>219075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9" name="Check Box 10">
              <controlPr defaultSize="0" autoFill="0" autoLine="0" autoPict="0">
                <anchor moveWithCells="1">
                  <from>
                    <xdr:col>0</xdr:col>
                    <xdr:colOff>0</xdr:colOff>
                    <xdr:row>14</xdr:row>
                    <xdr:rowOff>9525</xdr:rowOff>
                  </from>
                  <to>
                    <xdr:col>0</xdr:col>
                    <xdr:colOff>219075</xdr:colOff>
                    <xdr:row>14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0" name="Check Box 11">
              <controlPr defaultSize="0" autoFill="0" autoLine="0" autoPict="0">
                <anchor moveWithCells="1">
                  <from>
                    <xdr:col>0</xdr:col>
                    <xdr:colOff>0</xdr:colOff>
                    <xdr:row>15</xdr:row>
                    <xdr:rowOff>28575</xdr:rowOff>
                  </from>
                  <to>
                    <xdr:col>0</xdr:col>
                    <xdr:colOff>228600</xdr:colOff>
                    <xdr:row>15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1" name="Check Box 12">
              <controlPr defaultSize="0" autoFill="0" autoLine="0" autoPict="0">
                <anchor moveWithCells="1">
                  <from>
                    <xdr:col>0</xdr:col>
                    <xdr:colOff>0</xdr:colOff>
                    <xdr:row>16</xdr:row>
                    <xdr:rowOff>28575</xdr:rowOff>
                  </from>
                  <to>
                    <xdr:col>0</xdr:col>
                    <xdr:colOff>219075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2" name="Check Box 14">
              <controlPr defaultSize="0" autoFill="0" autoLine="0" autoPict="0">
                <anchor moveWithCells="1">
                  <from>
                    <xdr:col>0</xdr:col>
                    <xdr:colOff>0</xdr:colOff>
                    <xdr:row>17</xdr:row>
                    <xdr:rowOff>28575</xdr:rowOff>
                  </from>
                  <to>
                    <xdr:col>0</xdr:col>
                    <xdr:colOff>219075</xdr:colOff>
                    <xdr:row>17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3" name="Check Box 15">
              <controlPr defaultSize="0" autoFill="0" autoLine="0" autoPict="0">
                <anchor moveWithCells="1">
                  <from>
                    <xdr:col>0</xdr:col>
                    <xdr:colOff>0</xdr:colOff>
                    <xdr:row>18</xdr:row>
                    <xdr:rowOff>28575</xdr:rowOff>
                  </from>
                  <to>
                    <xdr:col>0</xdr:col>
                    <xdr:colOff>219075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4" name="Check Box 16">
              <controlPr defaultSize="0" autoFill="0" autoLine="0" autoPict="0">
                <anchor moveWithCells="1">
                  <from>
                    <xdr:col>0</xdr:col>
                    <xdr:colOff>0</xdr:colOff>
                    <xdr:row>19</xdr:row>
                    <xdr:rowOff>9525</xdr:rowOff>
                  </from>
                  <to>
                    <xdr:col>0</xdr:col>
                    <xdr:colOff>219075</xdr:colOff>
                    <xdr:row>19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5" name="Check Box 18">
              <controlPr defaultSize="0" autoFill="0" autoLine="0" autoPict="0">
                <anchor moveWithCells="1">
                  <from>
                    <xdr:col>0</xdr:col>
                    <xdr:colOff>0</xdr:colOff>
                    <xdr:row>21</xdr:row>
                    <xdr:rowOff>28575</xdr:rowOff>
                  </from>
                  <to>
                    <xdr:col>0</xdr:col>
                    <xdr:colOff>219075</xdr:colOff>
                    <xdr:row>21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16" name="Check Box 24">
              <controlPr defaultSize="0" autoFill="0" autoLine="0" autoPict="0">
                <anchor moveWithCells="1">
                  <from>
                    <xdr:col>0</xdr:col>
                    <xdr:colOff>0</xdr:colOff>
                    <xdr:row>3</xdr:row>
                    <xdr:rowOff>76200</xdr:rowOff>
                  </from>
                  <to>
                    <xdr:col>2</xdr:col>
                    <xdr:colOff>800100</xdr:colOff>
                    <xdr:row>5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17" name="Check Box 26">
              <controlPr defaultSize="0" autoFill="0" autoLine="0" autoPict="0">
                <anchor moveWithCells="1">
                  <from>
                    <xdr:col>0</xdr:col>
                    <xdr:colOff>0</xdr:colOff>
                    <xdr:row>20</xdr:row>
                    <xdr:rowOff>9525</xdr:rowOff>
                  </from>
                  <to>
                    <xdr:col>0</xdr:col>
                    <xdr:colOff>219075</xdr:colOff>
                    <xdr:row>20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18" name="Check Box 30">
              <controlPr defaultSize="0" autoFill="0" autoLine="0" autoPict="0">
                <anchor moveWithCells="1">
                  <from>
                    <xdr:col>0</xdr:col>
                    <xdr:colOff>276225</xdr:colOff>
                    <xdr:row>11</xdr:row>
                    <xdr:rowOff>0</xdr:rowOff>
                  </from>
                  <to>
                    <xdr:col>1</xdr:col>
                    <xdr:colOff>228600</xdr:colOff>
                    <xdr:row>11</xdr:row>
                    <xdr:rowOff>180975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pageSetUpPr fitToPage="1"/>
  </sheetPr>
  <dimension ref="A1:J50"/>
  <sheetViews>
    <sheetView showGridLines="0" view="pageLayout" topLeftCell="A19" zoomScale="109" zoomScaleNormal="100" zoomScaleSheetLayoutView="145" zoomScalePageLayoutView="109" workbookViewId="0">
      <selection activeCell="B39" sqref="B39"/>
    </sheetView>
  </sheetViews>
  <sheetFormatPr baseColWidth="10" defaultColWidth="9" defaultRowHeight="18"/>
  <cols>
    <col min="1" max="1" width="3.140625" customWidth="1"/>
    <col min="2" max="2" width="13.85546875" customWidth="1"/>
    <col min="3" max="3" width="12.85546875" customWidth="1"/>
    <col min="7" max="7" width="23.42578125" customWidth="1"/>
    <col min="8" max="8" width="9" style="2"/>
    <col min="9" max="9" width="9.7109375" style="2" customWidth="1"/>
    <col min="10" max="10" width="4.140625" style="2" customWidth="1"/>
    <col min="11" max="16384" width="9" style="2"/>
  </cols>
  <sheetData>
    <row r="1" spans="1:10" ht="69.75" customHeight="1">
      <c r="A1" s="4"/>
      <c r="B1" s="4"/>
      <c r="C1" s="218" t="s">
        <v>134</v>
      </c>
      <c r="D1" s="219"/>
      <c r="E1" s="219"/>
      <c r="F1" s="219"/>
      <c r="G1" s="219"/>
      <c r="H1" s="219"/>
      <c r="I1" s="219"/>
      <c r="J1" s="5"/>
    </row>
    <row r="2" spans="1:10" ht="32.1" customHeight="1">
      <c r="A2" s="4"/>
      <c r="B2" s="261" t="s">
        <v>105</v>
      </c>
      <c r="C2" s="261"/>
      <c r="D2" s="261"/>
      <c r="E2" s="261"/>
      <c r="F2" s="261"/>
      <c r="G2" s="261"/>
      <c r="H2" s="261"/>
      <c r="I2" s="261"/>
      <c r="J2" s="6"/>
    </row>
    <row r="3" spans="1:10" ht="6.75" customHeight="1">
      <c r="A3" s="4"/>
      <c r="B3" s="61"/>
      <c r="C3" s="59"/>
      <c r="D3" s="109"/>
      <c r="E3" s="109"/>
      <c r="F3" s="109"/>
      <c r="G3" s="109"/>
      <c r="H3" s="109"/>
      <c r="I3" s="109"/>
      <c r="J3" s="6"/>
    </row>
    <row r="4" spans="1:10" s="56" customFormat="1" ht="15" customHeight="1">
      <c r="A4" s="54"/>
      <c r="B4" s="61" t="s">
        <v>131</v>
      </c>
      <c r="C4" s="59"/>
      <c r="D4" s="262" t="str">
        <f>IF(Antrag!J32=0,"",Antrag!J32)</f>
        <v/>
      </c>
      <c r="E4" s="263"/>
      <c r="F4" s="263"/>
      <c r="G4" s="263"/>
      <c r="H4" s="264"/>
      <c r="I4" s="118"/>
      <c r="J4" s="55"/>
    </row>
    <row r="5" spans="1:10" s="56" customFormat="1" ht="15" customHeight="1">
      <c r="A5" s="54"/>
      <c r="B5" s="61" t="s">
        <v>16</v>
      </c>
      <c r="C5" s="59"/>
      <c r="D5" s="265" t="str">
        <f>IF(Antrag!J33=0,"",Antrag!J33)</f>
        <v/>
      </c>
      <c r="E5" s="266"/>
      <c r="F5" s="266"/>
      <c r="G5" s="266"/>
      <c r="H5" s="267"/>
      <c r="I5" s="118"/>
      <c r="J5" s="55"/>
    </row>
    <row r="6" spans="1:10" s="56" customFormat="1" ht="15" customHeight="1">
      <c r="A6" s="54"/>
      <c r="B6" s="61" t="s">
        <v>110</v>
      </c>
      <c r="C6" s="59"/>
      <c r="D6" s="268" t="str">
        <f>IF(Antrag!J34=0,"",Antrag!J34)</f>
        <v/>
      </c>
      <c r="E6" s="269"/>
      <c r="F6" s="269"/>
      <c r="G6" s="269"/>
      <c r="H6" s="270"/>
      <c r="I6" s="118"/>
      <c r="J6" s="55"/>
    </row>
    <row r="7" spans="1:10" s="56" customFormat="1" ht="15" customHeight="1">
      <c r="A7" s="54"/>
      <c r="B7" s="61" t="s">
        <v>17</v>
      </c>
      <c r="C7" s="59"/>
      <c r="D7" s="265" t="str">
        <f>CONCATENATE(Antrag!D35,"; ",Antrag!D38)</f>
        <v xml:space="preserve">; </v>
      </c>
      <c r="E7" s="266"/>
      <c r="F7" s="266"/>
      <c r="G7" s="266"/>
      <c r="H7" s="267"/>
      <c r="I7" s="118"/>
      <c r="J7" s="55"/>
    </row>
    <row r="8" spans="1:10" s="56" customFormat="1" ht="15" customHeight="1">
      <c r="A8" s="54"/>
      <c r="B8" s="61" t="s">
        <v>89</v>
      </c>
      <c r="C8" s="59"/>
      <c r="D8" s="268" t="str">
        <f>IF(Antrag!J36=0,"",Antrag!J36)</f>
        <v/>
      </c>
      <c r="E8" s="269"/>
      <c r="F8" s="269"/>
      <c r="G8" s="269"/>
      <c r="H8" s="270"/>
      <c r="I8" s="118"/>
      <c r="J8" s="55"/>
    </row>
    <row r="9" spans="1:10" s="56" customFormat="1" ht="15" customHeight="1">
      <c r="A9" s="54"/>
      <c r="B9" s="61" t="s">
        <v>90</v>
      </c>
      <c r="C9" s="59"/>
      <c r="D9" s="265" t="str">
        <f>IF(Antrag!J37=0,"",Antrag!J37)</f>
        <v/>
      </c>
      <c r="E9" s="266"/>
      <c r="F9" s="266"/>
      <c r="G9" s="266"/>
      <c r="H9" s="267"/>
      <c r="I9" s="118"/>
      <c r="J9" s="55"/>
    </row>
    <row r="10" spans="1:10" s="56" customFormat="1" ht="15" customHeight="1">
      <c r="A10" s="54"/>
      <c r="B10" s="61" t="s">
        <v>81</v>
      </c>
      <c r="C10" s="59"/>
      <c r="D10" s="265" t="str">
        <f>IF(Antrag!J39=0,CONCATENATE(Antrag!D35,"; ",Antrag!D38),Antrag!D39)</f>
        <v xml:space="preserve">; </v>
      </c>
      <c r="E10" s="266"/>
      <c r="F10" s="266"/>
      <c r="G10" s="266"/>
      <c r="H10" s="267"/>
      <c r="I10" s="118"/>
      <c r="J10" s="55"/>
    </row>
    <row r="11" spans="1:10" s="56" customFormat="1" ht="15" customHeight="1">
      <c r="A11" s="54"/>
      <c r="B11" s="61" t="s">
        <v>82</v>
      </c>
      <c r="C11" s="59"/>
      <c r="D11" s="283" t="str">
        <f>CONCATENATE(Antrag!D41,", ",Antrag!E41," Uhr bis ",Antrag!H41,", ",Antrag!I41," Uhr")</f>
        <v>,  Uhr bis ,  Uhr</v>
      </c>
      <c r="E11" s="284"/>
      <c r="F11" s="284"/>
      <c r="G11" s="284"/>
      <c r="H11" s="285"/>
      <c r="I11" s="99"/>
      <c r="J11" s="55"/>
    </row>
    <row r="12" spans="1:10" ht="4.5" customHeight="1">
      <c r="B12" s="117"/>
      <c r="C12" s="66"/>
      <c r="D12" s="120"/>
      <c r="E12" s="120"/>
      <c r="F12" s="120"/>
      <c r="G12" s="120"/>
      <c r="H12" s="120"/>
      <c r="I12" s="118"/>
    </row>
    <row r="13" spans="1:10">
      <c r="A13" s="4"/>
      <c r="B13" s="104" t="s">
        <v>97</v>
      </c>
      <c r="C13" s="104">
        <f>Antrag!G5</f>
        <v>0</v>
      </c>
      <c r="D13" s="64"/>
      <c r="E13" s="59"/>
      <c r="F13" s="59"/>
      <c r="G13" s="59"/>
      <c r="H13" s="64" t="s">
        <v>18</v>
      </c>
      <c r="I13" s="64" t="s">
        <v>19</v>
      </c>
      <c r="J13" s="6"/>
    </row>
    <row r="14" spans="1:10" ht="15" customHeight="1">
      <c r="A14" s="8">
        <f>Tarife!F5</f>
        <v>0</v>
      </c>
      <c r="B14" s="281" t="s">
        <v>0</v>
      </c>
      <c r="C14" s="282"/>
      <c r="D14" s="282"/>
      <c r="E14" s="282"/>
      <c r="F14" s="282"/>
      <c r="G14" s="282"/>
      <c r="H14" s="65">
        <f>Tarife!G5</f>
        <v>480</v>
      </c>
      <c r="I14" s="65" t="str">
        <f>IF(Tarife!K5&gt;0,Tarife!K5,"")</f>
        <v/>
      </c>
      <c r="J14" s="6"/>
    </row>
    <row r="15" spans="1:10" ht="15" customHeight="1">
      <c r="A15" s="8">
        <f>Tarife!F6</f>
        <v>0</v>
      </c>
      <c r="B15" s="110" t="s">
        <v>57</v>
      </c>
      <c r="C15" s="59" t="s">
        <v>1</v>
      </c>
      <c r="D15" s="111"/>
      <c r="E15" s="111"/>
      <c r="F15" s="111"/>
      <c r="G15" s="111"/>
      <c r="H15" s="65">
        <f>Tarife!G6</f>
        <v>0</v>
      </c>
      <c r="I15" s="65" t="str">
        <f>IF(Tarife!K6&gt;0,Tarife!K6,"")</f>
        <v/>
      </c>
      <c r="J15" s="6"/>
    </row>
    <row r="16" spans="1:10" ht="15" customHeight="1">
      <c r="A16" s="8">
        <f>Tarife!F7</f>
        <v>0</v>
      </c>
      <c r="B16" s="110" t="s">
        <v>57</v>
      </c>
      <c r="C16" s="59" t="s">
        <v>76</v>
      </c>
      <c r="D16" s="111"/>
      <c r="E16" s="111"/>
      <c r="F16" s="111"/>
      <c r="G16" s="111"/>
      <c r="H16" s="65">
        <f>Tarife!G7</f>
        <v>0</v>
      </c>
      <c r="I16" s="65" t="str">
        <f>IF(Tarife!K7&gt;0,Tarife!K7,"")</f>
        <v/>
      </c>
      <c r="J16" s="6"/>
    </row>
    <row r="17" spans="1:10" ht="15" customHeight="1">
      <c r="A17" s="8">
        <f>Tarife!F9</f>
        <v>0</v>
      </c>
      <c r="B17" s="110" t="s">
        <v>57</v>
      </c>
      <c r="C17" s="59" t="s">
        <v>3</v>
      </c>
      <c r="D17" s="111"/>
      <c r="E17" s="111"/>
      <c r="F17" s="111"/>
      <c r="G17" s="111"/>
      <c r="H17" s="65">
        <f>Tarife!G9</f>
        <v>0</v>
      </c>
      <c r="I17" s="65" t="str">
        <f>IF(Tarife!K9&gt;0,Tarife!K9,"")</f>
        <v/>
      </c>
      <c r="J17" s="6"/>
    </row>
    <row r="18" spans="1:10" ht="15" customHeight="1">
      <c r="A18" s="8">
        <f>Tarife!F11</f>
        <v>0</v>
      </c>
      <c r="B18" s="105" t="s">
        <v>116</v>
      </c>
      <c r="C18" s="59"/>
      <c r="D18" s="111"/>
      <c r="E18" s="111"/>
      <c r="F18" s="111"/>
      <c r="G18" s="111"/>
      <c r="H18" s="65">
        <f>Tarife!G11</f>
        <v>0</v>
      </c>
      <c r="I18" s="65" t="str">
        <f>IF(Tarife!K11&gt;0,Tarife!K11,"")</f>
        <v/>
      </c>
      <c r="J18" s="6"/>
    </row>
    <row r="19" spans="1:10" ht="15" customHeight="1">
      <c r="A19" s="8">
        <f>Tarife!F12</f>
        <v>0</v>
      </c>
      <c r="B19" s="105" t="s">
        <v>5</v>
      </c>
      <c r="C19" s="59"/>
      <c r="D19" s="59"/>
      <c r="E19" s="59"/>
      <c r="F19" s="59"/>
      <c r="G19" s="59"/>
      <c r="H19" s="65">
        <f>Tarife!G12</f>
        <v>150</v>
      </c>
      <c r="I19" s="65" t="str">
        <f>IF(Tarife!K12&gt;0,Tarife!K12,"")</f>
        <v/>
      </c>
      <c r="J19" s="6"/>
    </row>
    <row r="20" spans="1:10" ht="15" customHeight="1">
      <c r="A20" s="8">
        <f>Tarife!F13</f>
        <v>0</v>
      </c>
      <c r="B20" s="105" t="s">
        <v>6</v>
      </c>
      <c r="C20" s="59"/>
      <c r="D20" s="59"/>
      <c r="E20" s="59"/>
      <c r="F20" s="59"/>
      <c r="G20" s="59"/>
      <c r="H20" s="65">
        <f>Tarife!G13</f>
        <v>240</v>
      </c>
      <c r="I20" s="65" t="str">
        <f>IF(Tarife!K13&gt;0,Tarife!K13,"")</f>
        <v/>
      </c>
      <c r="J20" s="6"/>
    </row>
    <row r="21" spans="1:10" ht="15" customHeight="1">
      <c r="A21" s="8">
        <f>Tarife!F14</f>
        <v>0</v>
      </c>
      <c r="B21" s="105" t="s">
        <v>7</v>
      </c>
      <c r="C21" s="59"/>
      <c r="D21" s="59"/>
      <c r="E21" s="59"/>
      <c r="F21" s="59"/>
      <c r="G21" s="59"/>
      <c r="H21" s="65">
        <f>Tarife!G14</f>
        <v>150</v>
      </c>
      <c r="I21" s="65" t="str">
        <f>IF(Tarife!K14&gt;0,Tarife!K14,"")</f>
        <v/>
      </c>
      <c r="J21" s="6"/>
    </row>
    <row r="22" spans="1:10" ht="15" customHeight="1">
      <c r="A22" s="8">
        <f>Tarife!F15</f>
        <v>0</v>
      </c>
      <c r="B22" s="105" t="s">
        <v>85</v>
      </c>
      <c r="C22" s="59"/>
      <c r="D22" s="59"/>
      <c r="E22" s="59"/>
      <c r="F22" s="59"/>
      <c r="G22" s="59"/>
      <c r="H22" s="65">
        <f>Tarife!G15</f>
        <v>600</v>
      </c>
      <c r="I22" s="65" t="str">
        <f>IF(Tarife!K15&gt;0,Tarife!K15,"")</f>
        <v/>
      </c>
      <c r="J22" s="6"/>
    </row>
    <row r="23" spans="1:10" ht="15" customHeight="1">
      <c r="A23" s="8">
        <f>Tarife!F16</f>
        <v>0</v>
      </c>
      <c r="B23" s="106" t="s">
        <v>86</v>
      </c>
      <c r="C23" s="59"/>
      <c r="D23" s="59"/>
      <c r="E23" s="59"/>
      <c r="F23" s="59"/>
      <c r="G23" s="59"/>
      <c r="H23" s="65">
        <f>Tarife!G16</f>
        <v>120</v>
      </c>
      <c r="I23" s="65" t="str">
        <f>IF(Tarife!K16&gt;0,Tarife!K16,"")</f>
        <v/>
      </c>
      <c r="J23" s="6"/>
    </row>
    <row r="24" spans="1:10" ht="15" customHeight="1">
      <c r="A24" s="8">
        <f>Tarife!F17</f>
        <v>0</v>
      </c>
      <c r="B24" s="105" t="s">
        <v>9</v>
      </c>
      <c r="C24" s="59"/>
      <c r="D24" s="59"/>
      <c r="E24" s="59"/>
      <c r="F24" s="59"/>
      <c r="G24" s="59"/>
      <c r="H24" s="65">
        <f>Tarife!G17</f>
        <v>120</v>
      </c>
      <c r="I24" s="65" t="str">
        <f>IF(Tarife!K17&gt;0,Tarife!K17,"")</f>
        <v/>
      </c>
      <c r="J24" s="6"/>
    </row>
    <row r="25" spans="1:10" ht="15" customHeight="1">
      <c r="A25" s="8">
        <f>Tarife!F18</f>
        <v>0</v>
      </c>
      <c r="B25" s="106" t="s">
        <v>121</v>
      </c>
      <c r="C25" s="67"/>
      <c r="D25" s="59"/>
      <c r="E25" s="59"/>
      <c r="F25" s="59"/>
      <c r="G25" s="59"/>
      <c r="H25" s="65">
        <f>Tarife!G18</f>
        <v>0</v>
      </c>
      <c r="I25" s="65" t="str">
        <f>IF(Tarife!K18&gt;0,Tarife!K18,"")</f>
        <v/>
      </c>
      <c r="J25" s="6"/>
    </row>
    <row r="26" spans="1:10" ht="15" customHeight="1">
      <c r="A26" s="8">
        <f>Tarife!F19</f>
        <v>0</v>
      </c>
      <c r="B26" s="107" t="s">
        <v>126</v>
      </c>
      <c r="C26" s="67"/>
      <c r="D26" s="59"/>
      <c r="E26" s="59"/>
      <c r="F26" s="59"/>
      <c r="G26" s="59"/>
      <c r="H26" s="65">
        <f>Tarife!G19</f>
        <v>0</v>
      </c>
      <c r="I26" s="65" t="str">
        <f>IF(Tarife!K19&gt;0,Tarife!K19,"")</f>
        <v/>
      </c>
      <c r="J26" s="6"/>
    </row>
    <row r="27" spans="1:10" ht="15" customHeight="1">
      <c r="A27" s="8">
        <f>Tarife!F20</f>
        <v>0</v>
      </c>
      <c r="B27" s="107" t="s">
        <v>127</v>
      </c>
      <c r="C27" s="67"/>
      <c r="D27" s="59"/>
      <c r="E27" s="59"/>
      <c r="F27" s="59"/>
      <c r="G27" s="59"/>
      <c r="H27" s="65">
        <f>Tarife!G20</f>
        <v>0</v>
      </c>
      <c r="I27" s="65" t="str">
        <f>IF(Tarife!K20&gt;0,Tarife!K20,"")</f>
        <v/>
      </c>
      <c r="J27" s="6"/>
    </row>
    <row r="28" spans="1:10" ht="20.100000000000001" customHeight="1">
      <c r="A28" s="8">
        <f>Tarife!F25</f>
        <v>0</v>
      </c>
      <c r="B28" s="105" t="s">
        <v>29</v>
      </c>
      <c r="C28" s="59"/>
      <c r="D28" s="59"/>
      <c r="E28" s="59"/>
      <c r="F28" s="59"/>
      <c r="G28" s="59"/>
      <c r="H28" s="60"/>
      <c r="I28" s="108">
        <f>Tarife!K23</f>
        <v>0</v>
      </c>
      <c r="J28" s="19"/>
    </row>
    <row r="29" spans="1:10" ht="15" customHeight="1">
      <c r="A29" s="18"/>
      <c r="B29" s="105" t="s">
        <v>87</v>
      </c>
      <c r="C29" s="59"/>
      <c r="D29" s="59"/>
      <c r="E29" s="59"/>
      <c r="F29" s="59"/>
      <c r="G29" s="59"/>
      <c r="H29" s="60"/>
      <c r="I29" s="60">
        <f>Tarife!K22</f>
        <v>50</v>
      </c>
      <c r="J29" s="19"/>
    </row>
    <row r="30" spans="1:10" ht="6" customHeight="1">
      <c r="A30" s="4"/>
      <c r="B30" s="61"/>
      <c r="C30" s="59"/>
      <c r="D30" s="109"/>
      <c r="E30" s="109"/>
      <c r="F30" s="109"/>
      <c r="G30" s="109"/>
      <c r="H30" s="109"/>
      <c r="I30" s="109"/>
      <c r="J30" s="6"/>
    </row>
    <row r="31" spans="1:10" ht="15.95" customHeight="1" thickBot="1">
      <c r="A31" s="18"/>
      <c r="B31" s="61" t="s">
        <v>83</v>
      </c>
      <c r="C31" s="59"/>
      <c r="D31" s="59"/>
      <c r="E31" s="59"/>
      <c r="F31" s="59"/>
      <c r="G31" s="59"/>
      <c r="H31" s="60"/>
      <c r="I31" s="63">
        <f>Tarife!K24</f>
        <v>50</v>
      </c>
      <c r="J31" s="19"/>
    </row>
    <row r="32" spans="1:10" ht="5.25" customHeight="1">
      <c r="A32" s="4"/>
      <c r="B32" s="7"/>
      <c r="C32" s="112"/>
      <c r="D32" s="113"/>
      <c r="E32" s="113"/>
      <c r="F32" s="113"/>
      <c r="G32" s="113"/>
      <c r="H32" s="113"/>
      <c r="I32" s="113"/>
      <c r="J32" s="6"/>
    </row>
    <row r="33" spans="1:10" ht="15" customHeight="1">
      <c r="B33" s="188" t="s">
        <v>71</v>
      </c>
      <c r="C33" s="189" t="s">
        <v>144</v>
      </c>
      <c r="D33" s="189"/>
      <c r="E33" s="189"/>
      <c r="F33" s="189"/>
      <c r="G33" s="189"/>
      <c r="H33" s="191"/>
      <c r="I33" s="192"/>
      <c r="J33" s="4"/>
    </row>
    <row r="34" spans="1:10" ht="15" customHeight="1">
      <c r="A34" s="2"/>
      <c r="B34" s="190" t="s">
        <v>72</v>
      </c>
      <c r="C34" s="193" t="s">
        <v>102</v>
      </c>
      <c r="D34" s="193"/>
      <c r="E34" s="193"/>
      <c r="F34" s="193"/>
      <c r="G34" s="193"/>
      <c r="H34" s="194"/>
      <c r="I34" s="195"/>
      <c r="J34" s="4"/>
    </row>
    <row r="35" spans="1:10" ht="15.95" customHeight="1">
      <c r="B35" s="7"/>
      <c r="C35" s="112"/>
      <c r="D35" s="113"/>
      <c r="E35" s="113"/>
      <c r="F35" s="113"/>
      <c r="G35" s="113"/>
      <c r="H35" s="113"/>
      <c r="I35" s="113"/>
      <c r="J35" s="6"/>
    </row>
    <row r="36" spans="1:10" ht="30" customHeight="1">
      <c r="A36" s="2"/>
      <c r="B36" s="119" t="s">
        <v>128</v>
      </c>
      <c r="C36" s="272" t="s">
        <v>139</v>
      </c>
      <c r="D36" s="273"/>
      <c r="E36" s="273"/>
      <c r="F36" s="273"/>
      <c r="G36" s="273"/>
      <c r="H36" s="273"/>
      <c r="I36" s="274"/>
      <c r="J36" s="4"/>
    </row>
    <row r="37" spans="1:10" ht="29.1" customHeight="1">
      <c r="A37" s="2"/>
      <c r="B37" s="116" t="s">
        <v>92</v>
      </c>
      <c r="C37" s="275"/>
      <c r="D37" s="276"/>
      <c r="E37" s="276"/>
      <c r="F37" s="276"/>
      <c r="G37" s="276"/>
      <c r="H37" s="276"/>
      <c r="I37" s="277"/>
      <c r="J37" s="4"/>
    </row>
    <row r="38" spans="1:10" ht="26.25" customHeight="1">
      <c r="A38" s="53"/>
      <c r="B38" s="114"/>
      <c r="C38" s="275"/>
      <c r="D38" s="276"/>
      <c r="E38" s="276"/>
      <c r="F38" s="276"/>
      <c r="G38" s="276"/>
      <c r="H38" s="276"/>
      <c r="I38" s="277"/>
      <c r="J38" s="4"/>
    </row>
    <row r="39" spans="1:10" ht="108" customHeight="1">
      <c r="A39" s="53"/>
      <c r="B39" s="114"/>
      <c r="C39" s="278"/>
      <c r="D39" s="279"/>
      <c r="E39" s="279"/>
      <c r="F39" s="279"/>
      <c r="G39" s="279"/>
      <c r="H39" s="279"/>
      <c r="I39" s="280"/>
      <c r="J39" s="4"/>
    </row>
    <row r="40" spans="1:10" ht="5.25" customHeight="1">
      <c r="A40" s="4"/>
      <c r="B40" s="112"/>
      <c r="C40" s="112"/>
      <c r="D40" s="112"/>
      <c r="E40" s="112"/>
      <c r="F40" s="112"/>
      <c r="G40" s="112"/>
      <c r="H40" s="112"/>
      <c r="I40" s="112"/>
      <c r="J40" s="4"/>
    </row>
    <row r="41" spans="1:10">
      <c r="A41" s="4"/>
      <c r="B41" s="7" t="s">
        <v>73</v>
      </c>
      <c r="C41" s="112"/>
      <c r="D41" s="112"/>
      <c r="E41" s="112"/>
      <c r="F41" s="115"/>
      <c r="G41" s="115"/>
      <c r="H41" s="112"/>
      <c r="I41" s="112"/>
      <c r="J41" s="4"/>
    </row>
    <row r="42" spans="1:10" ht="1.5" customHeight="1">
      <c r="A42" s="4"/>
      <c r="B42" s="112"/>
      <c r="C42" s="112"/>
      <c r="D42" s="112"/>
      <c r="E42" s="112"/>
      <c r="F42" s="115"/>
      <c r="G42" s="112"/>
      <c r="H42" s="112"/>
      <c r="I42" s="112"/>
      <c r="J42" s="4"/>
    </row>
    <row r="43" spans="1:10" ht="12" customHeight="1">
      <c r="A43" s="21"/>
      <c r="B43" s="59"/>
      <c r="C43" s="112"/>
      <c r="D43" s="112"/>
      <c r="E43" s="112"/>
      <c r="F43" s="115"/>
      <c r="H43" s="112"/>
      <c r="I43" s="112"/>
      <c r="J43" s="4"/>
    </row>
    <row r="44" spans="1:10" ht="18.95" customHeight="1">
      <c r="A44" s="21"/>
      <c r="B44" s="59"/>
      <c r="C44" s="112"/>
      <c r="D44" s="112"/>
      <c r="E44" s="112"/>
      <c r="F44" s="115"/>
      <c r="H44" s="112"/>
      <c r="I44" s="112"/>
      <c r="J44" s="4"/>
    </row>
    <row r="45" spans="1:10" ht="21" customHeight="1">
      <c r="A45" s="21"/>
      <c r="B45" s="112"/>
      <c r="C45" s="112"/>
      <c r="D45" s="112"/>
      <c r="E45" s="112"/>
      <c r="F45" s="112"/>
      <c r="G45" s="196" t="s">
        <v>74</v>
      </c>
      <c r="H45" s="112"/>
      <c r="I45" s="112"/>
      <c r="J45" s="4"/>
    </row>
    <row r="46" spans="1:10" ht="15" customHeight="1">
      <c r="A46" s="21"/>
      <c r="B46" s="4"/>
      <c r="C46" s="4"/>
      <c r="D46" s="4"/>
      <c r="E46" s="4"/>
      <c r="F46" s="4"/>
      <c r="H46" s="4"/>
      <c r="I46" s="4"/>
      <c r="J46" s="4"/>
    </row>
    <row r="47" spans="1:10" ht="12.75" customHeight="1"/>
    <row r="48" spans="1:10" ht="24.95" customHeight="1">
      <c r="B48" s="286" t="s">
        <v>138</v>
      </c>
      <c r="C48" s="286"/>
      <c r="D48" s="286"/>
      <c r="E48" s="286"/>
      <c r="F48" s="286"/>
      <c r="G48" s="286"/>
      <c r="H48" s="286"/>
      <c r="I48" s="286"/>
    </row>
    <row r="49" spans="1:10" ht="12.75" customHeight="1">
      <c r="A49" s="271"/>
      <c r="B49" s="271"/>
      <c r="C49" s="271"/>
      <c r="D49" s="271"/>
      <c r="E49" s="271"/>
      <c r="F49" s="271"/>
      <c r="G49" s="271"/>
      <c r="H49" s="271"/>
      <c r="I49" s="271"/>
      <c r="J49" s="271"/>
    </row>
    <row r="50" spans="1:10" ht="30" customHeight="1"/>
  </sheetData>
  <mergeCells count="14">
    <mergeCell ref="A49:J49"/>
    <mergeCell ref="C36:I39"/>
    <mergeCell ref="B14:G14"/>
    <mergeCell ref="D7:H7"/>
    <mergeCell ref="D8:H8"/>
    <mergeCell ref="D9:H9"/>
    <mergeCell ref="D10:H10"/>
    <mergeCell ref="D11:H11"/>
    <mergeCell ref="B48:I48"/>
    <mergeCell ref="C1:I1"/>
    <mergeCell ref="B2:I2"/>
    <mergeCell ref="D4:H4"/>
    <mergeCell ref="D5:H5"/>
    <mergeCell ref="D6:H6"/>
  </mergeCells>
  <pageMargins left="0.39583333333333298" right="0.23622047244094499" top="0.196850393700787" bottom="0.196850393700787" header="0.31496062992126" footer="0.31496062992126"/>
  <pageSetup paperSize="9" scale="88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3" r:id="rId4" name="Check Box 5">
              <controlPr defaultSize="0" autoFill="0" autoLine="0" autoPict="0">
                <anchor moveWithCells="1">
                  <from>
                    <xdr:col>0</xdr:col>
                    <xdr:colOff>123825</xdr:colOff>
                    <xdr:row>42</xdr:row>
                    <xdr:rowOff>85725</xdr:rowOff>
                  </from>
                  <to>
                    <xdr:col>2</xdr:col>
                    <xdr:colOff>352425</xdr:colOff>
                    <xdr:row>44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5" name="Check Box 7">
              <controlPr defaultSize="0" autoFill="0" autoLine="0" autoPict="0" altText="Schulverwaltung">
                <anchor moveWithCells="1">
                  <from>
                    <xdr:col>0</xdr:col>
                    <xdr:colOff>123825</xdr:colOff>
                    <xdr:row>43</xdr:row>
                    <xdr:rowOff>190500</xdr:rowOff>
                  </from>
                  <to>
                    <xdr:col>2</xdr:col>
                    <xdr:colOff>352425</xdr:colOff>
                    <xdr:row>45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6" name="Check Box 8">
              <controlPr defaultSize="0" autoFill="0" autoLine="0" autoPict="0">
                <anchor moveWithCells="1">
                  <from>
                    <xdr:col>2</xdr:col>
                    <xdr:colOff>771525</xdr:colOff>
                    <xdr:row>42</xdr:row>
                    <xdr:rowOff>104775</xdr:rowOff>
                  </from>
                  <to>
                    <xdr:col>4</xdr:col>
                    <xdr:colOff>638175</xdr:colOff>
                    <xdr:row>44</xdr:row>
                    <xdr:rowOff>85725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9" id="{0B1E173E-52C4-47FA-859B-29FBB60408F8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NoIcons" iconId="0"/>
              <x14:cfIcon iconSet="3Symbols2" iconId="2"/>
            </x14:iconSet>
          </x14:cfRule>
          <xm:sqref>A14:A17</xm:sqref>
        </x14:conditionalFormatting>
        <x14:conditionalFormatting xmlns:xm="http://schemas.microsoft.com/office/excel/2006/main">
          <x14:cfRule type="iconSet" priority="10" id="{286980D3-6E71-4BC8-95AE-5278B3C1507F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NoIcons" iconId="0"/>
              <x14:cfIcon iconSet="3Symbols2" iconId="2"/>
            </x14:iconSet>
          </x14:cfRule>
          <xm:sqref>A18:A27</xm:sqref>
        </x14:conditionalFormatting>
        <x14:conditionalFormatting xmlns:xm="http://schemas.microsoft.com/office/excel/2006/main">
          <x14:cfRule type="iconSet" priority="1" id="{181BD7AD-7A0A-44B0-8157-831512C58E01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NoIcons" iconId="0"/>
              <x14:cfIcon iconSet="3Symbols2" iconId="2"/>
            </x14:iconSet>
          </x14:cfRule>
          <xm:sqref>A28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>
    <pageSetUpPr fitToPage="1"/>
  </sheetPr>
  <dimension ref="A1:K56"/>
  <sheetViews>
    <sheetView showGridLines="0" view="pageLayout" topLeftCell="A13" zoomScaleNormal="100" workbookViewId="0">
      <selection activeCell="B39" sqref="B39"/>
    </sheetView>
  </sheetViews>
  <sheetFormatPr baseColWidth="10" defaultColWidth="9.140625" defaultRowHeight="18"/>
  <cols>
    <col min="1" max="1" width="3.42578125" customWidth="1"/>
    <col min="2" max="2" width="15.42578125" customWidth="1"/>
    <col min="7" max="7" width="22.7109375" customWidth="1"/>
    <col min="8" max="9" width="9.140625" style="2"/>
    <col min="10" max="10" width="2" style="2" customWidth="1"/>
    <col min="11" max="16384" width="9.140625" style="2"/>
  </cols>
  <sheetData>
    <row r="1" spans="1:11" ht="97.5" customHeight="1">
      <c r="A1" s="4"/>
      <c r="B1" s="4"/>
      <c r="C1" s="218" t="s">
        <v>135</v>
      </c>
      <c r="D1" s="219"/>
      <c r="E1" s="219"/>
      <c r="F1" s="219"/>
      <c r="G1" s="219"/>
      <c r="H1" s="219"/>
      <c r="I1" s="219"/>
      <c r="J1" s="5"/>
      <c r="K1" s="3"/>
    </row>
    <row r="2" spans="1:11" ht="35.25" customHeight="1">
      <c r="A2" s="57"/>
      <c r="B2" s="293" t="s">
        <v>84</v>
      </c>
      <c r="C2" s="293"/>
      <c r="D2" s="293"/>
      <c r="E2" s="293"/>
      <c r="F2" s="293"/>
      <c r="G2" s="293"/>
      <c r="H2" s="293"/>
      <c r="I2" s="293"/>
      <c r="J2" s="6"/>
    </row>
    <row r="3" spans="1:11" ht="12.75" customHeight="1">
      <c r="A3" s="57"/>
      <c r="B3" s="57"/>
      <c r="C3" s="57"/>
      <c r="D3" s="57"/>
      <c r="E3" s="57"/>
      <c r="F3" s="57"/>
      <c r="G3" s="57"/>
      <c r="H3" s="73"/>
      <c r="I3" s="73"/>
      <c r="J3" s="6"/>
    </row>
    <row r="4" spans="1:11" ht="14.25" customHeight="1">
      <c r="A4" s="57"/>
      <c r="B4" s="61" t="s">
        <v>131</v>
      </c>
      <c r="C4" s="57"/>
      <c r="D4" s="287" t="str">
        <f>IF(Antrag!J32=0,"",Antrag!D32)</f>
        <v/>
      </c>
      <c r="E4" s="288"/>
      <c r="F4" s="288"/>
      <c r="G4" s="288"/>
      <c r="H4" s="288"/>
      <c r="I4" s="289"/>
      <c r="J4" s="6"/>
    </row>
    <row r="5" spans="1:11" ht="14.25" customHeight="1">
      <c r="A5" s="57"/>
      <c r="B5" s="61" t="s">
        <v>16</v>
      </c>
      <c r="C5" s="57"/>
      <c r="D5" s="290" t="str">
        <f>IF(Antrag!J33=0,"",Antrag!D33)</f>
        <v/>
      </c>
      <c r="E5" s="291"/>
      <c r="F5" s="291"/>
      <c r="G5" s="291"/>
      <c r="H5" s="291"/>
      <c r="I5" s="292"/>
      <c r="J5" s="6"/>
    </row>
    <row r="6" spans="1:11" ht="14.25" customHeight="1">
      <c r="A6" s="57"/>
      <c r="B6" s="61" t="s">
        <v>110</v>
      </c>
      <c r="C6" s="57"/>
      <c r="D6" s="290" t="str">
        <f>IF(Antrag!J34=0,"",Antrag!D34)</f>
        <v/>
      </c>
      <c r="E6" s="291"/>
      <c r="F6" s="291"/>
      <c r="G6" s="291"/>
      <c r="H6" s="291"/>
      <c r="I6" s="292"/>
      <c r="J6" s="6"/>
    </row>
    <row r="7" spans="1:11" ht="14.25" customHeight="1">
      <c r="A7" s="57"/>
      <c r="B7" s="61" t="s">
        <v>17</v>
      </c>
      <c r="C7" s="57"/>
      <c r="D7" s="290" t="str">
        <f>CONCATENATE(Antrag!D35,"; ",Antrag!D38)</f>
        <v xml:space="preserve">; </v>
      </c>
      <c r="E7" s="291"/>
      <c r="F7" s="291"/>
      <c r="G7" s="291"/>
      <c r="H7" s="291"/>
      <c r="I7" s="292"/>
      <c r="J7" s="6"/>
    </row>
    <row r="8" spans="1:11" ht="14.25" customHeight="1">
      <c r="A8" s="57"/>
      <c r="B8" s="61" t="s">
        <v>81</v>
      </c>
      <c r="C8" s="57"/>
      <c r="D8" s="290" t="str">
        <f>IF(Antrag!D39 = "",CONCATENATE(Antrag!D35,"; ",Antrag!D38),Antrag!D39)</f>
        <v xml:space="preserve">; </v>
      </c>
      <c r="E8" s="291"/>
      <c r="F8" s="291"/>
      <c r="G8" s="291"/>
      <c r="H8" s="291"/>
      <c r="I8" s="292"/>
      <c r="J8" s="6"/>
    </row>
    <row r="9" spans="1:11" ht="14.25" customHeight="1">
      <c r="A9" s="57"/>
      <c r="B9" s="294" t="s">
        <v>34</v>
      </c>
      <c r="C9" s="294"/>
      <c r="D9" s="290" t="str">
        <f>IF(Antrag!J36=0,"",Antrag!D36)</f>
        <v/>
      </c>
      <c r="E9" s="291"/>
      <c r="F9" s="291"/>
      <c r="G9" s="291"/>
      <c r="H9" s="291"/>
      <c r="I9" s="292"/>
      <c r="J9" s="6"/>
    </row>
    <row r="10" spans="1:11" ht="14.25" customHeight="1">
      <c r="A10" s="57"/>
      <c r="B10" s="294" t="s">
        <v>91</v>
      </c>
      <c r="C10" s="294"/>
      <c r="D10" s="295" t="str">
        <f>IF(Antrag!J37=0,"",Antrag!D37)</f>
        <v/>
      </c>
      <c r="E10" s="296"/>
      <c r="F10" s="296"/>
      <c r="G10" s="296"/>
      <c r="H10" s="296"/>
      <c r="I10" s="297"/>
      <c r="J10" s="6"/>
    </row>
    <row r="11" spans="1:11" ht="12.75" customHeight="1">
      <c r="A11" s="57"/>
      <c r="B11" s="61"/>
      <c r="C11" s="57"/>
      <c r="D11" s="62"/>
      <c r="E11" s="62"/>
      <c r="F11" s="62"/>
      <c r="G11" s="62"/>
      <c r="H11" s="62"/>
      <c r="I11" s="62"/>
      <c r="J11" s="6"/>
    </row>
    <row r="12" spans="1:11" ht="14.25" customHeight="1">
      <c r="A12" s="57"/>
      <c r="B12" s="57"/>
      <c r="C12" s="57"/>
      <c r="D12" s="57"/>
      <c r="E12" s="57"/>
      <c r="F12" s="57"/>
      <c r="G12" s="57"/>
      <c r="H12" s="64" t="s">
        <v>18</v>
      </c>
      <c r="I12" s="64" t="s">
        <v>19</v>
      </c>
      <c r="J12" s="6"/>
    </row>
    <row r="13" spans="1:11" ht="14.25" customHeight="1">
      <c r="A13" s="88">
        <f>Tarife!F5</f>
        <v>0</v>
      </c>
      <c r="B13" s="281" t="s">
        <v>0</v>
      </c>
      <c r="C13" s="282"/>
      <c r="D13" s="282"/>
      <c r="E13" s="282"/>
      <c r="F13" s="282"/>
      <c r="G13" s="282"/>
      <c r="H13" s="65">
        <f>Tarife!G5</f>
        <v>480</v>
      </c>
      <c r="I13" s="65" t="str">
        <f>IF(Tarife!H5&gt;0,Tarife!K5,"")</f>
        <v/>
      </c>
      <c r="J13" s="6"/>
    </row>
    <row r="14" spans="1:11" ht="14.25" customHeight="1">
      <c r="A14" s="88">
        <f>Tarife!F12</f>
        <v>0</v>
      </c>
      <c r="B14" s="59" t="s">
        <v>5</v>
      </c>
      <c r="C14" s="57"/>
      <c r="D14" s="57"/>
      <c r="E14" s="57"/>
      <c r="F14" s="57"/>
      <c r="G14" s="57"/>
      <c r="H14" s="65">
        <f>Tarife!G12</f>
        <v>150</v>
      </c>
      <c r="I14" s="65" t="str">
        <f>IF(Tarife!H12&gt;0,Tarife!K12,"")</f>
        <v/>
      </c>
      <c r="J14" s="6"/>
    </row>
    <row r="15" spans="1:11" ht="14.25" customHeight="1">
      <c r="A15" s="88">
        <f>Tarife!F13</f>
        <v>0</v>
      </c>
      <c r="B15" s="59" t="s">
        <v>6</v>
      </c>
      <c r="C15" s="57"/>
      <c r="D15" s="57"/>
      <c r="E15" s="57"/>
      <c r="F15" s="57"/>
      <c r="G15" s="57"/>
      <c r="H15" s="65">
        <f>Tarife!G13</f>
        <v>240</v>
      </c>
      <c r="I15" s="65" t="str">
        <f>IF(Tarife!H13&gt;0,Tarife!K13,"")</f>
        <v/>
      </c>
      <c r="J15" s="6"/>
    </row>
    <row r="16" spans="1:11" ht="14.25" customHeight="1">
      <c r="A16" s="88">
        <f>Tarife!F14</f>
        <v>0</v>
      </c>
      <c r="B16" s="59" t="s">
        <v>7</v>
      </c>
      <c r="C16" s="57"/>
      <c r="D16" s="57"/>
      <c r="E16" s="57"/>
      <c r="F16" s="57"/>
      <c r="G16" s="57"/>
      <c r="H16" s="65">
        <f>Tarife!G14</f>
        <v>150</v>
      </c>
      <c r="I16" s="65" t="str">
        <f>IF(Tarife!H14&gt;0,Tarife!K14,"")</f>
        <v/>
      </c>
      <c r="J16" s="6"/>
    </row>
    <row r="17" spans="1:10" ht="14.25" customHeight="1">
      <c r="A17" s="88">
        <f>Tarife!F15</f>
        <v>0</v>
      </c>
      <c r="B17" s="59" t="s">
        <v>85</v>
      </c>
      <c r="C17" s="57"/>
      <c r="D17" s="57"/>
      <c r="E17" s="57"/>
      <c r="F17" s="57"/>
      <c r="G17" s="57"/>
      <c r="H17" s="65">
        <f>Tarife!G15</f>
        <v>600</v>
      </c>
      <c r="I17" s="65" t="str">
        <f>IF(Tarife!H15&gt;0,Tarife!K15,"")</f>
        <v/>
      </c>
      <c r="J17" s="6"/>
    </row>
    <row r="18" spans="1:10" ht="14.25" customHeight="1">
      <c r="A18" s="88">
        <f>Tarife!F16</f>
        <v>0</v>
      </c>
      <c r="B18" s="66" t="s">
        <v>86</v>
      </c>
      <c r="C18" s="57"/>
      <c r="D18" s="57"/>
      <c r="E18" s="57"/>
      <c r="F18" s="57"/>
      <c r="G18" s="57"/>
      <c r="H18" s="65">
        <f>Tarife!G16</f>
        <v>120</v>
      </c>
      <c r="I18" s="65" t="str">
        <f>IF(Tarife!H16&gt;0,Tarife!K16,"")</f>
        <v/>
      </c>
      <c r="J18" s="6"/>
    </row>
    <row r="19" spans="1:10" ht="14.25" customHeight="1">
      <c r="A19" s="88">
        <f>Tarife!F17</f>
        <v>0</v>
      </c>
      <c r="B19" s="59" t="s">
        <v>9</v>
      </c>
      <c r="C19" s="57"/>
      <c r="D19" s="57"/>
      <c r="E19" s="57"/>
      <c r="F19" s="57"/>
      <c r="G19" s="57"/>
      <c r="H19" s="65">
        <f>Tarife!G17</f>
        <v>120</v>
      </c>
      <c r="I19" s="65" t="str">
        <f>IF(Tarife!H17&gt;0,Tarife!K17,"")</f>
        <v/>
      </c>
      <c r="J19" s="6"/>
    </row>
    <row r="20" spans="1:10" ht="14.25" customHeight="1">
      <c r="A20" s="88">
        <f>Tarife!F18</f>
        <v>0</v>
      </c>
      <c r="B20" s="66" t="s">
        <v>103</v>
      </c>
      <c r="C20" s="67"/>
      <c r="D20" s="57"/>
      <c r="E20" s="57"/>
      <c r="F20" s="57"/>
      <c r="G20" s="57"/>
      <c r="H20" s="65">
        <f>Tarife!G18</f>
        <v>0</v>
      </c>
      <c r="I20" s="65" t="str">
        <f>IF(Tarife!H18&gt;0,Tarife!K18,"")</f>
        <v/>
      </c>
      <c r="J20" s="6"/>
    </row>
    <row r="21" spans="1:10" ht="14.25" customHeight="1">
      <c r="A21" s="88">
        <f>Tarife!F19</f>
        <v>0</v>
      </c>
      <c r="B21" s="66" t="s">
        <v>104</v>
      </c>
      <c r="C21" s="67"/>
      <c r="D21" s="57"/>
      <c r="E21" s="57"/>
      <c r="F21" s="57"/>
      <c r="G21" s="57"/>
      <c r="H21" s="65">
        <f>Tarife!G19</f>
        <v>0</v>
      </c>
      <c r="I21" s="65" t="str">
        <f>IF(Tarife!H19&gt;0,Tarife!K19,"")</f>
        <v/>
      </c>
      <c r="J21" s="6"/>
    </row>
    <row r="22" spans="1:10" ht="14.25" customHeight="1">
      <c r="A22" s="88">
        <f>Tarife!F20</f>
        <v>0</v>
      </c>
      <c r="B22" s="59" t="s">
        <v>10</v>
      </c>
      <c r="C22" s="67"/>
      <c r="D22" s="57"/>
      <c r="E22" s="57"/>
      <c r="F22" s="57"/>
      <c r="G22" s="57"/>
      <c r="H22" s="65">
        <f>Tarife!G20</f>
        <v>0</v>
      </c>
      <c r="I22" s="65" t="str">
        <f>IF(Tarife!H20&gt;0,Tarife!K20,"")</f>
        <v/>
      </c>
      <c r="J22" s="6"/>
    </row>
    <row r="23" spans="1:10" ht="14.25" customHeight="1">
      <c r="A23" s="88"/>
      <c r="B23" s="301" t="s">
        <v>106</v>
      </c>
      <c r="C23" s="301"/>
      <c r="D23" s="301"/>
      <c r="E23" s="301"/>
      <c r="F23" s="301"/>
      <c r="G23" s="301"/>
      <c r="H23" s="301"/>
      <c r="I23" s="301"/>
      <c r="J23" s="6"/>
    </row>
    <row r="24" spans="1:10" ht="14.25" customHeight="1">
      <c r="A24" s="57"/>
      <c r="B24" s="58" t="s">
        <v>20</v>
      </c>
      <c r="C24" s="57"/>
      <c r="D24" s="57"/>
      <c r="E24" s="57"/>
      <c r="F24" s="57"/>
      <c r="G24" s="57"/>
      <c r="H24" s="73"/>
      <c r="I24" s="73"/>
      <c r="J24" s="6"/>
    </row>
    <row r="25" spans="1:10" ht="14.25" customHeight="1">
      <c r="A25" s="89"/>
      <c r="B25" s="57" t="s">
        <v>21</v>
      </c>
      <c r="C25" s="57"/>
      <c r="D25" s="57"/>
      <c r="E25" s="57"/>
      <c r="F25" s="57"/>
      <c r="G25" s="57"/>
      <c r="H25" s="65">
        <v>1.9</v>
      </c>
      <c r="I25" s="65" t="str">
        <f t="shared" ref="I25:I28" si="0">IF(A25*H25&gt;0,A25*H25,"")</f>
        <v/>
      </c>
      <c r="J25" s="6"/>
    </row>
    <row r="26" spans="1:10" ht="14.25" customHeight="1">
      <c r="A26" s="89"/>
      <c r="B26" s="57" t="s">
        <v>22</v>
      </c>
      <c r="C26" s="57"/>
      <c r="D26" s="57"/>
      <c r="E26" s="57"/>
      <c r="F26" s="57"/>
      <c r="G26" s="57"/>
      <c r="H26" s="65">
        <v>3</v>
      </c>
      <c r="I26" s="65" t="str">
        <f t="shared" si="0"/>
        <v/>
      </c>
      <c r="J26" s="6"/>
    </row>
    <row r="27" spans="1:10" ht="14.25" customHeight="1">
      <c r="A27" s="89"/>
      <c r="B27" s="57" t="s">
        <v>23</v>
      </c>
      <c r="C27" s="57"/>
      <c r="D27" s="57"/>
      <c r="E27" s="57"/>
      <c r="F27" s="57"/>
      <c r="G27" s="57"/>
      <c r="H27" s="65">
        <v>5.3</v>
      </c>
      <c r="I27" s="65" t="str">
        <f t="shared" si="0"/>
        <v/>
      </c>
      <c r="J27" s="6"/>
    </row>
    <row r="28" spans="1:10" ht="14.25" customHeight="1">
      <c r="A28" s="89"/>
      <c r="B28" s="57" t="s">
        <v>24</v>
      </c>
      <c r="C28" s="57"/>
      <c r="D28" s="57"/>
      <c r="E28" s="57"/>
      <c r="F28" s="57"/>
      <c r="G28" s="57"/>
      <c r="H28" s="65">
        <v>35.9</v>
      </c>
      <c r="I28" s="65" t="str">
        <f t="shared" si="0"/>
        <v/>
      </c>
      <c r="J28" s="6"/>
    </row>
    <row r="29" spans="1:10" ht="14.25" customHeight="1">
      <c r="A29" s="69">
        <f>Tarife!F25</f>
        <v>0</v>
      </c>
      <c r="B29" s="59" t="s">
        <v>29</v>
      </c>
      <c r="C29" s="59"/>
      <c r="D29" s="69"/>
      <c r="E29" s="69"/>
      <c r="F29" s="69"/>
      <c r="G29" s="69"/>
      <c r="H29" s="69"/>
      <c r="I29" s="74">
        <f>Tarife!K23</f>
        <v>0</v>
      </c>
      <c r="J29" s="6"/>
    </row>
    <row r="30" spans="1:10" ht="14.25" customHeight="1">
      <c r="A30" s="69"/>
      <c r="B30" s="59" t="s">
        <v>88</v>
      </c>
      <c r="C30" s="59"/>
      <c r="D30" s="69"/>
      <c r="E30" s="69"/>
      <c r="F30" s="69"/>
      <c r="G30" s="69"/>
      <c r="H30" s="69"/>
      <c r="I30" s="74">
        <f>Tarife!K22</f>
        <v>50</v>
      </c>
      <c r="J30" s="6"/>
    </row>
    <row r="31" spans="1:10" ht="14.25" customHeight="1">
      <c r="A31" s="90"/>
      <c r="B31" s="75" t="s">
        <v>65</v>
      </c>
      <c r="C31" s="59"/>
      <c r="D31" s="59"/>
      <c r="E31" s="59"/>
      <c r="F31" s="59"/>
      <c r="G31" s="59"/>
      <c r="H31" s="60"/>
      <c r="I31" s="60"/>
      <c r="J31" s="19"/>
    </row>
    <row r="32" spans="1:10" ht="14.25" customHeight="1">
      <c r="A32" s="90"/>
      <c r="B32" s="298"/>
      <c r="C32" s="298"/>
      <c r="D32" s="298"/>
      <c r="E32" s="298"/>
      <c r="F32" s="298"/>
      <c r="G32" s="298"/>
      <c r="H32" s="298"/>
      <c r="I32" s="76">
        <v>0</v>
      </c>
      <c r="J32" s="19"/>
    </row>
    <row r="33" spans="1:10" ht="14.25" customHeight="1">
      <c r="A33" s="90"/>
      <c r="B33" s="299"/>
      <c r="C33" s="299"/>
      <c r="D33" s="299"/>
      <c r="E33" s="299"/>
      <c r="F33" s="299"/>
      <c r="G33" s="299"/>
      <c r="H33" s="299"/>
      <c r="I33" s="60"/>
      <c r="J33" s="19"/>
    </row>
    <row r="34" spans="1:10" ht="14.25" customHeight="1">
      <c r="A34" s="90"/>
      <c r="B34" s="299"/>
      <c r="C34" s="299"/>
      <c r="D34" s="299"/>
      <c r="E34" s="299"/>
      <c r="F34" s="299"/>
      <c r="G34" s="299"/>
      <c r="H34" s="299"/>
      <c r="I34" s="60"/>
      <c r="J34" s="19"/>
    </row>
    <row r="35" spans="1:10" ht="14.25" customHeight="1">
      <c r="A35" s="90"/>
      <c r="B35" s="59"/>
      <c r="C35" s="59"/>
      <c r="D35" s="59"/>
      <c r="E35" s="59"/>
      <c r="F35" s="59"/>
      <c r="G35" s="59"/>
      <c r="H35" s="60"/>
      <c r="I35" s="60"/>
      <c r="J35" s="19"/>
    </row>
    <row r="36" spans="1:10" ht="14.25" customHeight="1">
      <c r="A36" s="90"/>
      <c r="B36" s="75" t="s">
        <v>66</v>
      </c>
      <c r="C36" s="59"/>
      <c r="D36" s="59"/>
      <c r="E36" s="59"/>
      <c r="F36" s="59"/>
      <c r="G36" s="59"/>
      <c r="H36" s="60"/>
      <c r="I36" s="60">
        <f>Geschirrausgabe!I42</f>
        <v>0</v>
      </c>
      <c r="J36" s="19"/>
    </row>
    <row r="37" spans="1:10" ht="14.25" customHeight="1">
      <c r="A37" s="90"/>
      <c r="B37" s="59"/>
      <c r="C37" s="59"/>
      <c r="D37" s="59"/>
      <c r="E37" s="59"/>
      <c r="F37" s="59"/>
      <c r="G37" s="59"/>
      <c r="H37" s="60"/>
      <c r="I37" s="60"/>
      <c r="J37" s="19"/>
    </row>
    <row r="38" spans="1:10" ht="14.25" customHeight="1">
      <c r="A38" s="90"/>
      <c r="B38" s="75" t="s">
        <v>67</v>
      </c>
      <c r="C38" s="59"/>
      <c r="D38" s="59"/>
      <c r="E38" s="59"/>
      <c r="F38" s="77" t="s">
        <v>69</v>
      </c>
      <c r="G38" s="59"/>
      <c r="H38" s="60"/>
      <c r="I38" s="60"/>
      <c r="J38" s="19"/>
    </row>
    <row r="39" spans="1:10" ht="14.25" customHeight="1">
      <c r="A39" s="90"/>
      <c r="B39" s="92" t="s">
        <v>145</v>
      </c>
      <c r="C39" s="92"/>
      <c r="D39" s="78"/>
      <c r="E39" s="78"/>
      <c r="F39" s="79"/>
      <c r="G39" s="59"/>
      <c r="H39" s="60">
        <v>50</v>
      </c>
      <c r="I39" s="60">
        <f>H39*F39</f>
        <v>0</v>
      </c>
      <c r="J39" s="19"/>
    </row>
    <row r="40" spans="1:10" ht="14.25" customHeight="1">
      <c r="A40" s="90"/>
      <c r="B40" s="302"/>
      <c r="C40" s="302"/>
      <c r="D40" s="80"/>
      <c r="E40" s="80"/>
      <c r="F40" s="79"/>
      <c r="G40" s="59"/>
      <c r="H40" s="60">
        <v>50</v>
      </c>
      <c r="I40" s="60">
        <f>H40*F40</f>
        <v>0</v>
      </c>
      <c r="J40" s="19"/>
    </row>
    <row r="41" spans="1:10" ht="14.25" customHeight="1">
      <c r="A41" s="90"/>
      <c r="B41" s="302"/>
      <c r="C41" s="302"/>
      <c r="D41" s="81"/>
      <c r="E41" s="81"/>
      <c r="F41" s="79"/>
      <c r="G41" s="59"/>
      <c r="H41" s="82"/>
      <c r="I41" s="60">
        <f>H41*F41</f>
        <v>0</v>
      </c>
      <c r="J41" s="19"/>
    </row>
    <row r="42" spans="1:10" ht="14.25" customHeight="1">
      <c r="A42" s="90"/>
      <c r="B42" s="59"/>
      <c r="C42" s="59"/>
      <c r="D42" s="59"/>
      <c r="E42" s="59"/>
      <c r="F42" s="59"/>
      <c r="G42" s="59"/>
      <c r="H42" s="60"/>
      <c r="I42" s="60"/>
      <c r="J42" s="19"/>
    </row>
    <row r="43" spans="1:10" ht="18.75" thickBot="1">
      <c r="A43" s="90"/>
      <c r="B43" s="83" t="s">
        <v>107</v>
      </c>
      <c r="C43" s="84"/>
      <c r="D43" s="84"/>
      <c r="E43" s="84"/>
      <c r="F43" s="84"/>
      <c r="G43" s="84"/>
      <c r="H43" s="85"/>
      <c r="I43" s="63">
        <f>SUM(I13:I42)</f>
        <v>50</v>
      </c>
      <c r="J43" s="19"/>
    </row>
    <row r="44" spans="1:10" ht="12.75" customHeight="1">
      <c r="A44" s="90"/>
      <c r="B44" s="59"/>
      <c r="C44" s="59"/>
      <c r="D44" s="59"/>
      <c r="E44" s="59"/>
      <c r="F44" s="59"/>
      <c r="G44" s="59"/>
      <c r="H44" s="60"/>
      <c r="I44" s="60"/>
      <c r="J44" s="19"/>
    </row>
    <row r="45" spans="1:10" ht="12.75" customHeight="1">
      <c r="A45" s="91"/>
      <c r="B45" s="59"/>
      <c r="C45" s="59"/>
      <c r="D45" s="59"/>
      <c r="E45" s="59"/>
      <c r="F45" s="59"/>
      <c r="G45" s="59"/>
      <c r="H45" s="60"/>
      <c r="I45" s="60"/>
      <c r="J45" s="19"/>
    </row>
    <row r="46" spans="1:10" ht="12.75" customHeight="1">
      <c r="A46" s="91"/>
      <c r="B46" s="59"/>
      <c r="C46" s="59"/>
      <c r="D46" s="59"/>
      <c r="E46" s="59"/>
      <c r="F46" s="59"/>
      <c r="G46" s="59"/>
      <c r="H46" s="60"/>
      <c r="I46" s="60"/>
      <c r="J46" s="19"/>
    </row>
    <row r="47" spans="1:10" ht="12.75" customHeight="1">
      <c r="A47" s="90"/>
      <c r="B47" s="59"/>
      <c r="C47" s="59"/>
      <c r="D47" s="59"/>
      <c r="E47" s="59"/>
      <c r="F47" s="59"/>
      <c r="G47" s="59"/>
      <c r="H47" s="60"/>
      <c r="I47" s="60"/>
      <c r="J47" s="19"/>
    </row>
    <row r="48" spans="1:10" ht="12.75" customHeight="1">
      <c r="C48" s="59"/>
      <c r="D48" s="59"/>
      <c r="E48" s="59"/>
      <c r="F48" s="68"/>
      <c r="G48" s="59"/>
      <c r="H48" s="59"/>
      <c r="I48" s="60"/>
      <c r="J48" s="19"/>
    </row>
    <row r="49" spans="1:11">
      <c r="A49" s="59"/>
      <c r="B49" s="59"/>
      <c r="C49" s="59"/>
      <c r="D49" s="59"/>
      <c r="E49" s="59"/>
      <c r="F49" s="59"/>
      <c r="G49" s="59"/>
      <c r="H49" s="86"/>
      <c r="I49" s="86"/>
      <c r="J49" s="19"/>
    </row>
    <row r="50" spans="1:11">
      <c r="B50" s="197" t="s">
        <v>70</v>
      </c>
      <c r="C50" s="198"/>
      <c r="D50" s="198"/>
      <c r="E50" s="198"/>
      <c r="F50" s="198"/>
      <c r="G50" s="198"/>
      <c r="H50" s="199"/>
      <c r="I50" s="199"/>
    </row>
    <row r="51" spans="1:11">
      <c r="B51" s="68"/>
      <c r="C51" s="68"/>
      <c r="D51" s="68"/>
      <c r="E51" s="68"/>
      <c r="F51" s="68"/>
      <c r="G51" s="68"/>
      <c r="H51" s="87"/>
      <c r="I51" s="87"/>
    </row>
    <row r="56" spans="1:11">
      <c r="B56" s="300" t="s">
        <v>138</v>
      </c>
      <c r="C56" s="300"/>
      <c r="D56" s="300"/>
      <c r="E56" s="300"/>
      <c r="F56" s="300"/>
      <c r="G56" s="300"/>
      <c r="H56" s="300"/>
      <c r="I56" s="300"/>
      <c r="J56" s="300"/>
      <c r="K56" s="300"/>
    </row>
  </sheetData>
  <mergeCells count="19">
    <mergeCell ref="B32:H32"/>
    <mergeCell ref="B33:H33"/>
    <mergeCell ref="B34:H34"/>
    <mergeCell ref="B56:K56"/>
    <mergeCell ref="B23:I23"/>
    <mergeCell ref="B41:C41"/>
    <mergeCell ref="B40:C40"/>
    <mergeCell ref="B13:G13"/>
    <mergeCell ref="C1:I1"/>
    <mergeCell ref="D4:I4"/>
    <mergeCell ref="D5:I5"/>
    <mergeCell ref="D6:I6"/>
    <mergeCell ref="D8:I8"/>
    <mergeCell ref="B2:I2"/>
    <mergeCell ref="D7:I7"/>
    <mergeCell ref="B9:C9"/>
    <mergeCell ref="B10:C10"/>
    <mergeCell ref="D9:I9"/>
    <mergeCell ref="D10:I10"/>
  </mergeCells>
  <pageMargins left="0.375" right="0.23622047244094491" top="0.57291666666666663" bottom="0.39370078740157483" header="0.31496062992125984" footer="0.31496062992125984"/>
  <pageSetup paperSize="9" scale="84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C0E0B895-6A66-43E5-8AF2-E50CE9BBF972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NoIcons" iconId="0"/>
              <x14:cfIcon iconSet="3Symbols2" iconId="2"/>
            </x14:iconSet>
          </x14:cfRule>
          <xm:sqref>A13</xm:sqref>
        </x14:conditionalFormatting>
        <x14:conditionalFormatting xmlns:xm="http://schemas.microsoft.com/office/excel/2006/main">
          <x14:cfRule type="iconSet" priority="7" id="{8DDFFFFE-3592-490C-8217-EC3EAF19E35D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NoIcons" iconId="0"/>
              <x14:cfIcon iconSet="3Symbols2" iconId="2"/>
            </x14:iconSet>
          </x14:cfRule>
          <xm:sqref>A14:A23</xm:sqref>
        </x14:conditionalFormatting>
        <x14:conditionalFormatting xmlns:xm="http://schemas.microsoft.com/office/excel/2006/main">
          <x14:cfRule type="iconSet" priority="1" id="{D8AF2CA7-B235-4B29-9BEB-6011E124802E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NoIcons" iconId="0"/>
              <x14:cfIcon iconSet="3Symbols2" iconId="2"/>
            </x14:iconSet>
          </x14:cfRule>
          <xm:sqref>A29:A30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1">
    <pageSetUpPr fitToPage="1"/>
  </sheetPr>
  <dimension ref="A1:J442"/>
  <sheetViews>
    <sheetView showGridLines="0" showRowColHeaders="0" view="pageLayout" topLeftCell="A4" zoomScale="130" zoomScaleNormal="100" zoomScalePageLayoutView="130" workbookViewId="0">
      <selection activeCell="H47" sqref="H46:H47"/>
    </sheetView>
  </sheetViews>
  <sheetFormatPr baseColWidth="10" defaultColWidth="10" defaultRowHeight="14.25"/>
  <cols>
    <col min="1" max="1" width="2.42578125" customWidth="1"/>
    <col min="2" max="2" width="8.85546875" customWidth="1"/>
    <col min="3" max="3" width="7.28515625" customWidth="1"/>
    <col min="4" max="4" width="8" style="14" customWidth="1"/>
    <col min="5" max="5" width="35.42578125" customWidth="1"/>
    <col min="6" max="7" width="8" customWidth="1"/>
    <col min="8" max="8" width="8.42578125" style="15" customWidth="1"/>
    <col min="9" max="9" width="8.7109375" style="15" customWidth="1"/>
    <col min="10" max="10" width="3.85546875" customWidth="1"/>
    <col min="253" max="253" width="1.28515625" customWidth="1"/>
    <col min="254" max="256" width="8" customWidth="1"/>
    <col min="257" max="257" width="34.7109375" customWidth="1"/>
    <col min="258" max="259" width="8" customWidth="1"/>
    <col min="260" max="260" width="4" customWidth="1"/>
    <col min="261" max="261" width="5.85546875" customWidth="1"/>
    <col min="262" max="262" width="4" customWidth="1"/>
    <col min="263" max="263" width="7.28515625" customWidth="1"/>
    <col min="509" max="509" width="1.28515625" customWidth="1"/>
    <col min="510" max="512" width="8" customWidth="1"/>
    <col min="513" max="513" width="34.7109375" customWidth="1"/>
    <col min="514" max="515" width="8" customWidth="1"/>
    <col min="516" max="516" width="4" customWidth="1"/>
    <col min="517" max="517" width="5.85546875" customWidth="1"/>
    <col min="518" max="518" width="4" customWidth="1"/>
    <col min="519" max="519" width="7.28515625" customWidth="1"/>
    <col min="765" max="765" width="1.28515625" customWidth="1"/>
    <col min="766" max="768" width="8" customWidth="1"/>
    <col min="769" max="769" width="34.7109375" customWidth="1"/>
    <col min="770" max="771" width="8" customWidth="1"/>
    <col min="772" max="772" width="4" customWidth="1"/>
    <col min="773" max="773" width="5.85546875" customWidth="1"/>
    <col min="774" max="774" width="4" customWidth="1"/>
    <col min="775" max="775" width="7.28515625" customWidth="1"/>
    <col min="1021" max="1021" width="1.28515625" customWidth="1"/>
    <col min="1022" max="1024" width="8" customWidth="1"/>
    <col min="1025" max="1025" width="34.7109375" customWidth="1"/>
    <col min="1026" max="1027" width="8" customWidth="1"/>
    <col min="1028" max="1028" width="4" customWidth="1"/>
    <col min="1029" max="1029" width="5.85546875" customWidth="1"/>
    <col min="1030" max="1030" width="4" customWidth="1"/>
    <col min="1031" max="1031" width="7.28515625" customWidth="1"/>
    <col min="1277" max="1277" width="1.28515625" customWidth="1"/>
    <col min="1278" max="1280" width="8" customWidth="1"/>
    <col min="1281" max="1281" width="34.7109375" customWidth="1"/>
    <col min="1282" max="1283" width="8" customWidth="1"/>
    <col min="1284" max="1284" width="4" customWidth="1"/>
    <col min="1285" max="1285" width="5.85546875" customWidth="1"/>
    <col min="1286" max="1286" width="4" customWidth="1"/>
    <col min="1287" max="1287" width="7.28515625" customWidth="1"/>
    <col min="1533" max="1533" width="1.28515625" customWidth="1"/>
    <col min="1534" max="1536" width="8" customWidth="1"/>
    <col min="1537" max="1537" width="34.7109375" customWidth="1"/>
    <col min="1538" max="1539" width="8" customWidth="1"/>
    <col min="1540" max="1540" width="4" customWidth="1"/>
    <col min="1541" max="1541" width="5.85546875" customWidth="1"/>
    <col min="1542" max="1542" width="4" customWidth="1"/>
    <col min="1543" max="1543" width="7.28515625" customWidth="1"/>
    <col min="1789" max="1789" width="1.28515625" customWidth="1"/>
    <col min="1790" max="1792" width="8" customWidth="1"/>
    <col min="1793" max="1793" width="34.7109375" customWidth="1"/>
    <col min="1794" max="1795" width="8" customWidth="1"/>
    <col min="1796" max="1796" width="4" customWidth="1"/>
    <col min="1797" max="1797" width="5.85546875" customWidth="1"/>
    <col min="1798" max="1798" width="4" customWidth="1"/>
    <col min="1799" max="1799" width="7.28515625" customWidth="1"/>
    <col min="2045" max="2045" width="1.28515625" customWidth="1"/>
    <col min="2046" max="2048" width="8" customWidth="1"/>
    <col min="2049" max="2049" width="34.7109375" customWidth="1"/>
    <col min="2050" max="2051" width="8" customWidth="1"/>
    <col min="2052" max="2052" width="4" customWidth="1"/>
    <col min="2053" max="2053" width="5.85546875" customWidth="1"/>
    <col min="2054" max="2054" width="4" customWidth="1"/>
    <col min="2055" max="2055" width="7.28515625" customWidth="1"/>
    <col min="2301" max="2301" width="1.28515625" customWidth="1"/>
    <col min="2302" max="2304" width="8" customWidth="1"/>
    <col min="2305" max="2305" width="34.7109375" customWidth="1"/>
    <col min="2306" max="2307" width="8" customWidth="1"/>
    <col min="2308" max="2308" width="4" customWidth="1"/>
    <col min="2309" max="2309" width="5.85546875" customWidth="1"/>
    <col min="2310" max="2310" width="4" customWidth="1"/>
    <col min="2311" max="2311" width="7.28515625" customWidth="1"/>
    <col min="2557" max="2557" width="1.28515625" customWidth="1"/>
    <col min="2558" max="2560" width="8" customWidth="1"/>
    <col min="2561" max="2561" width="34.7109375" customWidth="1"/>
    <col min="2562" max="2563" width="8" customWidth="1"/>
    <col min="2564" max="2564" width="4" customWidth="1"/>
    <col min="2565" max="2565" width="5.85546875" customWidth="1"/>
    <col min="2566" max="2566" width="4" customWidth="1"/>
    <col min="2567" max="2567" width="7.28515625" customWidth="1"/>
    <col min="2813" max="2813" width="1.28515625" customWidth="1"/>
    <col min="2814" max="2816" width="8" customWidth="1"/>
    <col min="2817" max="2817" width="34.7109375" customWidth="1"/>
    <col min="2818" max="2819" width="8" customWidth="1"/>
    <col min="2820" max="2820" width="4" customWidth="1"/>
    <col min="2821" max="2821" width="5.85546875" customWidth="1"/>
    <col min="2822" max="2822" width="4" customWidth="1"/>
    <col min="2823" max="2823" width="7.28515625" customWidth="1"/>
    <col min="3069" max="3069" width="1.28515625" customWidth="1"/>
    <col min="3070" max="3072" width="8" customWidth="1"/>
    <col min="3073" max="3073" width="34.7109375" customWidth="1"/>
    <col min="3074" max="3075" width="8" customWidth="1"/>
    <col min="3076" max="3076" width="4" customWidth="1"/>
    <col min="3077" max="3077" width="5.85546875" customWidth="1"/>
    <col min="3078" max="3078" width="4" customWidth="1"/>
    <col min="3079" max="3079" width="7.28515625" customWidth="1"/>
    <col min="3325" max="3325" width="1.28515625" customWidth="1"/>
    <col min="3326" max="3328" width="8" customWidth="1"/>
    <col min="3329" max="3329" width="34.7109375" customWidth="1"/>
    <col min="3330" max="3331" width="8" customWidth="1"/>
    <col min="3332" max="3332" width="4" customWidth="1"/>
    <col min="3333" max="3333" width="5.85546875" customWidth="1"/>
    <col min="3334" max="3334" width="4" customWidth="1"/>
    <col min="3335" max="3335" width="7.28515625" customWidth="1"/>
    <col min="3581" max="3581" width="1.28515625" customWidth="1"/>
    <col min="3582" max="3584" width="8" customWidth="1"/>
    <col min="3585" max="3585" width="34.7109375" customWidth="1"/>
    <col min="3586" max="3587" width="8" customWidth="1"/>
    <col min="3588" max="3588" width="4" customWidth="1"/>
    <col min="3589" max="3589" width="5.85546875" customWidth="1"/>
    <col min="3590" max="3590" width="4" customWidth="1"/>
    <col min="3591" max="3591" width="7.28515625" customWidth="1"/>
    <col min="3837" max="3837" width="1.28515625" customWidth="1"/>
    <col min="3838" max="3840" width="8" customWidth="1"/>
    <col min="3841" max="3841" width="34.7109375" customWidth="1"/>
    <col min="3842" max="3843" width="8" customWidth="1"/>
    <col min="3844" max="3844" width="4" customWidth="1"/>
    <col min="3845" max="3845" width="5.85546875" customWidth="1"/>
    <col min="3846" max="3846" width="4" customWidth="1"/>
    <col min="3847" max="3847" width="7.28515625" customWidth="1"/>
    <col min="4093" max="4093" width="1.28515625" customWidth="1"/>
    <col min="4094" max="4096" width="8" customWidth="1"/>
    <col min="4097" max="4097" width="34.7109375" customWidth="1"/>
    <col min="4098" max="4099" width="8" customWidth="1"/>
    <col min="4100" max="4100" width="4" customWidth="1"/>
    <col min="4101" max="4101" width="5.85546875" customWidth="1"/>
    <col min="4102" max="4102" width="4" customWidth="1"/>
    <col min="4103" max="4103" width="7.28515625" customWidth="1"/>
    <col min="4349" max="4349" width="1.28515625" customWidth="1"/>
    <col min="4350" max="4352" width="8" customWidth="1"/>
    <col min="4353" max="4353" width="34.7109375" customWidth="1"/>
    <col min="4354" max="4355" width="8" customWidth="1"/>
    <col min="4356" max="4356" width="4" customWidth="1"/>
    <col min="4357" max="4357" width="5.85546875" customWidth="1"/>
    <col min="4358" max="4358" width="4" customWidth="1"/>
    <col min="4359" max="4359" width="7.28515625" customWidth="1"/>
    <col min="4605" max="4605" width="1.28515625" customWidth="1"/>
    <col min="4606" max="4608" width="8" customWidth="1"/>
    <col min="4609" max="4609" width="34.7109375" customWidth="1"/>
    <col min="4610" max="4611" width="8" customWidth="1"/>
    <col min="4612" max="4612" width="4" customWidth="1"/>
    <col min="4613" max="4613" width="5.85546875" customWidth="1"/>
    <col min="4614" max="4614" width="4" customWidth="1"/>
    <col min="4615" max="4615" width="7.28515625" customWidth="1"/>
    <col min="4861" max="4861" width="1.28515625" customWidth="1"/>
    <col min="4862" max="4864" width="8" customWidth="1"/>
    <col min="4865" max="4865" width="34.7109375" customWidth="1"/>
    <col min="4866" max="4867" width="8" customWidth="1"/>
    <col min="4868" max="4868" width="4" customWidth="1"/>
    <col min="4869" max="4869" width="5.85546875" customWidth="1"/>
    <col min="4870" max="4870" width="4" customWidth="1"/>
    <col min="4871" max="4871" width="7.28515625" customWidth="1"/>
    <col min="5117" max="5117" width="1.28515625" customWidth="1"/>
    <col min="5118" max="5120" width="8" customWidth="1"/>
    <col min="5121" max="5121" width="34.7109375" customWidth="1"/>
    <col min="5122" max="5123" width="8" customWidth="1"/>
    <col min="5124" max="5124" width="4" customWidth="1"/>
    <col min="5125" max="5125" width="5.85546875" customWidth="1"/>
    <col min="5126" max="5126" width="4" customWidth="1"/>
    <col min="5127" max="5127" width="7.28515625" customWidth="1"/>
    <col min="5373" max="5373" width="1.28515625" customWidth="1"/>
    <col min="5374" max="5376" width="8" customWidth="1"/>
    <col min="5377" max="5377" width="34.7109375" customWidth="1"/>
    <col min="5378" max="5379" width="8" customWidth="1"/>
    <col min="5380" max="5380" width="4" customWidth="1"/>
    <col min="5381" max="5381" width="5.85546875" customWidth="1"/>
    <col min="5382" max="5382" width="4" customWidth="1"/>
    <col min="5383" max="5383" width="7.28515625" customWidth="1"/>
    <col min="5629" max="5629" width="1.28515625" customWidth="1"/>
    <col min="5630" max="5632" width="8" customWidth="1"/>
    <col min="5633" max="5633" width="34.7109375" customWidth="1"/>
    <col min="5634" max="5635" width="8" customWidth="1"/>
    <col min="5636" max="5636" width="4" customWidth="1"/>
    <col min="5637" max="5637" width="5.85546875" customWidth="1"/>
    <col min="5638" max="5638" width="4" customWidth="1"/>
    <col min="5639" max="5639" width="7.28515625" customWidth="1"/>
    <col min="5885" max="5885" width="1.28515625" customWidth="1"/>
    <col min="5886" max="5888" width="8" customWidth="1"/>
    <col min="5889" max="5889" width="34.7109375" customWidth="1"/>
    <col min="5890" max="5891" width="8" customWidth="1"/>
    <col min="5892" max="5892" width="4" customWidth="1"/>
    <col min="5893" max="5893" width="5.85546875" customWidth="1"/>
    <col min="5894" max="5894" width="4" customWidth="1"/>
    <col min="5895" max="5895" width="7.28515625" customWidth="1"/>
    <col min="6141" max="6141" width="1.28515625" customWidth="1"/>
    <col min="6142" max="6144" width="8" customWidth="1"/>
    <col min="6145" max="6145" width="34.7109375" customWidth="1"/>
    <col min="6146" max="6147" width="8" customWidth="1"/>
    <col min="6148" max="6148" width="4" customWidth="1"/>
    <col min="6149" max="6149" width="5.85546875" customWidth="1"/>
    <col min="6150" max="6150" width="4" customWidth="1"/>
    <col min="6151" max="6151" width="7.28515625" customWidth="1"/>
    <col min="6397" max="6397" width="1.28515625" customWidth="1"/>
    <col min="6398" max="6400" width="8" customWidth="1"/>
    <col min="6401" max="6401" width="34.7109375" customWidth="1"/>
    <col min="6402" max="6403" width="8" customWidth="1"/>
    <col min="6404" max="6404" width="4" customWidth="1"/>
    <col min="6405" max="6405" width="5.85546875" customWidth="1"/>
    <col min="6406" max="6406" width="4" customWidth="1"/>
    <col min="6407" max="6407" width="7.28515625" customWidth="1"/>
    <col min="6653" max="6653" width="1.28515625" customWidth="1"/>
    <col min="6654" max="6656" width="8" customWidth="1"/>
    <col min="6657" max="6657" width="34.7109375" customWidth="1"/>
    <col min="6658" max="6659" width="8" customWidth="1"/>
    <col min="6660" max="6660" width="4" customWidth="1"/>
    <col min="6661" max="6661" width="5.85546875" customWidth="1"/>
    <col min="6662" max="6662" width="4" customWidth="1"/>
    <col min="6663" max="6663" width="7.28515625" customWidth="1"/>
    <col min="6909" max="6909" width="1.28515625" customWidth="1"/>
    <col min="6910" max="6912" width="8" customWidth="1"/>
    <col min="6913" max="6913" width="34.7109375" customWidth="1"/>
    <col min="6914" max="6915" width="8" customWidth="1"/>
    <col min="6916" max="6916" width="4" customWidth="1"/>
    <col min="6917" max="6917" width="5.85546875" customWidth="1"/>
    <col min="6918" max="6918" width="4" customWidth="1"/>
    <col min="6919" max="6919" width="7.28515625" customWidth="1"/>
    <col min="7165" max="7165" width="1.28515625" customWidth="1"/>
    <col min="7166" max="7168" width="8" customWidth="1"/>
    <col min="7169" max="7169" width="34.7109375" customWidth="1"/>
    <col min="7170" max="7171" width="8" customWidth="1"/>
    <col min="7172" max="7172" width="4" customWidth="1"/>
    <col min="7173" max="7173" width="5.85546875" customWidth="1"/>
    <col min="7174" max="7174" width="4" customWidth="1"/>
    <col min="7175" max="7175" width="7.28515625" customWidth="1"/>
    <col min="7421" max="7421" width="1.28515625" customWidth="1"/>
    <col min="7422" max="7424" width="8" customWidth="1"/>
    <col min="7425" max="7425" width="34.7109375" customWidth="1"/>
    <col min="7426" max="7427" width="8" customWidth="1"/>
    <col min="7428" max="7428" width="4" customWidth="1"/>
    <col min="7429" max="7429" width="5.85546875" customWidth="1"/>
    <col min="7430" max="7430" width="4" customWidth="1"/>
    <col min="7431" max="7431" width="7.28515625" customWidth="1"/>
    <col min="7677" max="7677" width="1.28515625" customWidth="1"/>
    <col min="7678" max="7680" width="8" customWidth="1"/>
    <col min="7681" max="7681" width="34.7109375" customWidth="1"/>
    <col min="7682" max="7683" width="8" customWidth="1"/>
    <col min="7684" max="7684" width="4" customWidth="1"/>
    <col min="7685" max="7685" width="5.85546875" customWidth="1"/>
    <col min="7686" max="7686" width="4" customWidth="1"/>
    <col min="7687" max="7687" width="7.28515625" customWidth="1"/>
    <col min="7933" max="7933" width="1.28515625" customWidth="1"/>
    <col min="7934" max="7936" width="8" customWidth="1"/>
    <col min="7937" max="7937" width="34.7109375" customWidth="1"/>
    <col min="7938" max="7939" width="8" customWidth="1"/>
    <col min="7940" max="7940" width="4" customWidth="1"/>
    <col min="7941" max="7941" width="5.85546875" customWidth="1"/>
    <col min="7942" max="7942" width="4" customWidth="1"/>
    <col min="7943" max="7943" width="7.28515625" customWidth="1"/>
    <col min="8189" max="8189" width="1.28515625" customWidth="1"/>
    <col min="8190" max="8192" width="8" customWidth="1"/>
    <col min="8193" max="8193" width="34.7109375" customWidth="1"/>
    <col min="8194" max="8195" width="8" customWidth="1"/>
    <col min="8196" max="8196" width="4" customWidth="1"/>
    <col min="8197" max="8197" width="5.85546875" customWidth="1"/>
    <col min="8198" max="8198" width="4" customWidth="1"/>
    <col min="8199" max="8199" width="7.28515625" customWidth="1"/>
    <col min="8445" max="8445" width="1.28515625" customWidth="1"/>
    <col min="8446" max="8448" width="8" customWidth="1"/>
    <col min="8449" max="8449" width="34.7109375" customWidth="1"/>
    <col min="8450" max="8451" width="8" customWidth="1"/>
    <col min="8452" max="8452" width="4" customWidth="1"/>
    <col min="8453" max="8453" width="5.85546875" customWidth="1"/>
    <col min="8454" max="8454" width="4" customWidth="1"/>
    <col min="8455" max="8455" width="7.28515625" customWidth="1"/>
    <col min="8701" max="8701" width="1.28515625" customWidth="1"/>
    <col min="8702" max="8704" width="8" customWidth="1"/>
    <col min="8705" max="8705" width="34.7109375" customWidth="1"/>
    <col min="8706" max="8707" width="8" customWidth="1"/>
    <col min="8708" max="8708" width="4" customWidth="1"/>
    <col min="8709" max="8709" width="5.85546875" customWidth="1"/>
    <col min="8710" max="8710" width="4" customWidth="1"/>
    <col min="8711" max="8711" width="7.28515625" customWidth="1"/>
    <col min="8957" max="8957" width="1.28515625" customWidth="1"/>
    <col min="8958" max="8960" width="8" customWidth="1"/>
    <col min="8961" max="8961" width="34.7109375" customWidth="1"/>
    <col min="8962" max="8963" width="8" customWidth="1"/>
    <col min="8964" max="8964" width="4" customWidth="1"/>
    <col min="8965" max="8965" width="5.85546875" customWidth="1"/>
    <col min="8966" max="8966" width="4" customWidth="1"/>
    <col min="8967" max="8967" width="7.28515625" customWidth="1"/>
    <col min="9213" max="9213" width="1.28515625" customWidth="1"/>
    <col min="9214" max="9216" width="8" customWidth="1"/>
    <col min="9217" max="9217" width="34.7109375" customWidth="1"/>
    <col min="9218" max="9219" width="8" customWidth="1"/>
    <col min="9220" max="9220" width="4" customWidth="1"/>
    <col min="9221" max="9221" width="5.85546875" customWidth="1"/>
    <col min="9222" max="9222" width="4" customWidth="1"/>
    <col min="9223" max="9223" width="7.28515625" customWidth="1"/>
    <col min="9469" max="9469" width="1.28515625" customWidth="1"/>
    <col min="9470" max="9472" width="8" customWidth="1"/>
    <col min="9473" max="9473" width="34.7109375" customWidth="1"/>
    <col min="9474" max="9475" width="8" customWidth="1"/>
    <col min="9476" max="9476" width="4" customWidth="1"/>
    <col min="9477" max="9477" width="5.85546875" customWidth="1"/>
    <col min="9478" max="9478" width="4" customWidth="1"/>
    <col min="9479" max="9479" width="7.28515625" customWidth="1"/>
    <col min="9725" max="9725" width="1.28515625" customWidth="1"/>
    <col min="9726" max="9728" width="8" customWidth="1"/>
    <col min="9729" max="9729" width="34.7109375" customWidth="1"/>
    <col min="9730" max="9731" width="8" customWidth="1"/>
    <col min="9732" max="9732" width="4" customWidth="1"/>
    <col min="9733" max="9733" width="5.85546875" customWidth="1"/>
    <col min="9734" max="9734" width="4" customWidth="1"/>
    <col min="9735" max="9735" width="7.28515625" customWidth="1"/>
    <col min="9981" max="9981" width="1.28515625" customWidth="1"/>
    <col min="9982" max="9984" width="8" customWidth="1"/>
    <col min="9985" max="9985" width="34.7109375" customWidth="1"/>
    <col min="9986" max="9987" width="8" customWidth="1"/>
    <col min="9988" max="9988" width="4" customWidth="1"/>
    <col min="9989" max="9989" width="5.85546875" customWidth="1"/>
    <col min="9990" max="9990" width="4" customWidth="1"/>
    <col min="9991" max="9991" width="7.28515625" customWidth="1"/>
    <col min="10237" max="10237" width="1.28515625" customWidth="1"/>
    <col min="10238" max="10240" width="8" customWidth="1"/>
    <col min="10241" max="10241" width="34.7109375" customWidth="1"/>
    <col min="10242" max="10243" width="8" customWidth="1"/>
    <col min="10244" max="10244" width="4" customWidth="1"/>
    <col min="10245" max="10245" width="5.85546875" customWidth="1"/>
    <col min="10246" max="10246" width="4" customWidth="1"/>
    <col min="10247" max="10247" width="7.28515625" customWidth="1"/>
    <col min="10493" max="10493" width="1.28515625" customWidth="1"/>
    <col min="10494" max="10496" width="8" customWidth="1"/>
    <col min="10497" max="10497" width="34.7109375" customWidth="1"/>
    <col min="10498" max="10499" width="8" customWidth="1"/>
    <col min="10500" max="10500" width="4" customWidth="1"/>
    <col min="10501" max="10501" width="5.85546875" customWidth="1"/>
    <col min="10502" max="10502" width="4" customWidth="1"/>
    <col min="10503" max="10503" width="7.28515625" customWidth="1"/>
    <col min="10749" max="10749" width="1.28515625" customWidth="1"/>
    <col min="10750" max="10752" width="8" customWidth="1"/>
    <col min="10753" max="10753" width="34.7109375" customWidth="1"/>
    <col min="10754" max="10755" width="8" customWidth="1"/>
    <col min="10756" max="10756" width="4" customWidth="1"/>
    <col min="10757" max="10757" width="5.85546875" customWidth="1"/>
    <col min="10758" max="10758" width="4" customWidth="1"/>
    <col min="10759" max="10759" width="7.28515625" customWidth="1"/>
    <col min="11005" max="11005" width="1.28515625" customWidth="1"/>
    <col min="11006" max="11008" width="8" customWidth="1"/>
    <col min="11009" max="11009" width="34.7109375" customWidth="1"/>
    <col min="11010" max="11011" width="8" customWidth="1"/>
    <col min="11012" max="11012" width="4" customWidth="1"/>
    <col min="11013" max="11013" width="5.85546875" customWidth="1"/>
    <col min="11014" max="11014" width="4" customWidth="1"/>
    <col min="11015" max="11015" width="7.28515625" customWidth="1"/>
    <col min="11261" max="11261" width="1.28515625" customWidth="1"/>
    <col min="11262" max="11264" width="8" customWidth="1"/>
    <col min="11265" max="11265" width="34.7109375" customWidth="1"/>
    <col min="11266" max="11267" width="8" customWidth="1"/>
    <col min="11268" max="11268" width="4" customWidth="1"/>
    <col min="11269" max="11269" width="5.85546875" customWidth="1"/>
    <col min="11270" max="11270" width="4" customWidth="1"/>
    <col min="11271" max="11271" width="7.28515625" customWidth="1"/>
    <col min="11517" max="11517" width="1.28515625" customWidth="1"/>
    <col min="11518" max="11520" width="8" customWidth="1"/>
    <col min="11521" max="11521" width="34.7109375" customWidth="1"/>
    <col min="11522" max="11523" width="8" customWidth="1"/>
    <col min="11524" max="11524" width="4" customWidth="1"/>
    <col min="11525" max="11525" width="5.85546875" customWidth="1"/>
    <col min="11526" max="11526" width="4" customWidth="1"/>
    <col min="11527" max="11527" width="7.28515625" customWidth="1"/>
    <col min="11773" max="11773" width="1.28515625" customWidth="1"/>
    <col min="11774" max="11776" width="8" customWidth="1"/>
    <col min="11777" max="11777" width="34.7109375" customWidth="1"/>
    <col min="11778" max="11779" width="8" customWidth="1"/>
    <col min="11780" max="11780" width="4" customWidth="1"/>
    <col min="11781" max="11781" width="5.85546875" customWidth="1"/>
    <col min="11782" max="11782" width="4" customWidth="1"/>
    <col min="11783" max="11783" width="7.28515625" customWidth="1"/>
    <col min="12029" max="12029" width="1.28515625" customWidth="1"/>
    <col min="12030" max="12032" width="8" customWidth="1"/>
    <col min="12033" max="12033" width="34.7109375" customWidth="1"/>
    <col min="12034" max="12035" width="8" customWidth="1"/>
    <col min="12036" max="12036" width="4" customWidth="1"/>
    <col min="12037" max="12037" width="5.85546875" customWidth="1"/>
    <col min="12038" max="12038" width="4" customWidth="1"/>
    <col min="12039" max="12039" width="7.28515625" customWidth="1"/>
    <col min="12285" max="12285" width="1.28515625" customWidth="1"/>
    <col min="12286" max="12288" width="8" customWidth="1"/>
    <col min="12289" max="12289" width="34.7109375" customWidth="1"/>
    <col min="12290" max="12291" width="8" customWidth="1"/>
    <col min="12292" max="12292" width="4" customWidth="1"/>
    <col min="12293" max="12293" width="5.85546875" customWidth="1"/>
    <col min="12294" max="12294" width="4" customWidth="1"/>
    <col min="12295" max="12295" width="7.28515625" customWidth="1"/>
    <col min="12541" max="12541" width="1.28515625" customWidth="1"/>
    <col min="12542" max="12544" width="8" customWidth="1"/>
    <col min="12545" max="12545" width="34.7109375" customWidth="1"/>
    <col min="12546" max="12547" width="8" customWidth="1"/>
    <col min="12548" max="12548" width="4" customWidth="1"/>
    <col min="12549" max="12549" width="5.85546875" customWidth="1"/>
    <col min="12550" max="12550" width="4" customWidth="1"/>
    <col min="12551" max="12551" width="7.28515625" customWidth="1"/>
    <col min="12797" max="12797" width="1.28515625" customWidth="1"/>
    <col min="12798" max="12800" width="8" customWidth="1"/>
    <col min="12801" max="12801" width="34.7109375" customWidth="1"/>
    <col min="12802" max="12803" width="8" customWidth="1"/>
    <col min="12804" max="12804" width="4" customWidth="1"/>
    <col min="12805" max="12805" width="5.85546875" customWidth="1"/>
    <col min="12806" max="12806" width="4" customWidth="1"/>
    <col min="12807" max="12807" width="7.28515625" customWidth="1"/>
    <col min="13053" max="13053" width="1.28515625" customWidth="1"/>
    <col min="13054" max="13056" width="8" customWidth="1"/>
    <col min="13057" max="13057" width="34.7109375" customWidth="1"/>
    <col min="13058" max="13059" width="8" customWidth="1"/>
    <col min="13060" max="13060" width="4" customWidth="1"/>
    <col min="13061" max="13061" width="5.85546875" customWidth="1"/>
    <col min="13062" max="13062" width="4" customWidth="1"/>
    <col min="13063" max="13063" width="7.28515625" customWidth="1"/>
    <col min="13309" max="13309" width="1.28515625" customWidth="1"/>
    <col min="13310" max="13312" width="8" customWidth="1"/>
    <col min="13313" max="13313" width="34.7109375" customWidth="1"/>
    <col min="13314" max="13315" width="8" customWidth="1"/>
    <col min="13316" max="13316" width="4" customWidth="1"/>
    <col min="13317" max="13317" width="5.85546875" customWidth="1"/>
    <col min="13318" max="13318" width="4" customWidth="1"/>
    <col min="13319" max="13319" width="7.28515625" customWidth="1"/>
    <col min="13565" max="13565" width="1.28515625" customWidth="1"/>
    <col min="13566" max="13568" width="8" customWidth="1"/>
    <col min="13569" max="13569" width="34.7109375" customWidth="1"/>
    <col min="13570" max="13571" width="8" customWidth="1"/>
    <col min="13572" max="13572" width="4" customWidth="1"/>
    <col min="13573" max="13573" width="5.85546875" customWidth="1"/>
    <col min="13574" max="13574" width="4" customWidth="1"/>
    <col min="13575" max="13575" width="7.28515625" customWidth="1"/>
    <col min="13821" max="13821" width="1.28515625" customWidth="1"/>
    <col min="13822" max="13824" width="8" customWidth="1"/>
    <col min="13825" max="13825" width="34.7109375" customWidth="1"/>
    <col min="13826" max="13827" width="8" customWidth="1"/>
    <col min="13828" max="13828" width="4" customWidth="1"/>
    <col min="13829" max="13829" width="5.85546875" customWidth="1"/>
    <col min="13830" max="13830" width="4" customWidth="1"/>
    <col min="13831" max="13831" width="7.28515625" customWidth="1"/>
    <col min="14077" max="14077" width="1.28515625" customWidth="1"/>
    <col min="14078" max="14080" width="8" customWidth="1"/>
    <col min="14081" max="14081" width="34.7109375" customWidth="1"/>
    <col min="14082" max="14083" width="8" customWidth="1"/>
    <col min="14084" max="14084" width="4" customWidth="1"/>
    <col min="14085" max="14085" width="5.85546875" customWidth="1"/>
    <col min="14086" max="14086" width="4" customWidth="1"/>
    <col min="14087" max="14087" width="7.28515625" customWidth="1"/>
    <col min="14333" max="14333" width="1.28515625" customWidth="1"/>
    <col min="14334" max="14336" width="8" customWidth="1"/>
    <col min="14337" max="14337" width="34.7109375" customWidth="1"/>
    <col min="14338" max="14339" width="8" customWidth="1"/>
    <col min="14340" max="14340" width="4" customWidth="1"/>
    <col min="14341" max="14341" width="5.85546875" customWidth="1"/>
    <col min="14342" max="14342" width="4" customWidth="1"/>
    <col min="14343" max="14343" width="7.28515625" customWidth="1"/>
    <col min="14589" max="14589" width="1.28515625" customWidth="1"/>
    <col min="14590" max="14592" width="8" customWidth="1"/>
    <col min="14593" max="14593" width="34.7109375" customWidth="1"/>
    <col min="14594" max="14595" width="8" customWidth="1"/>
    <col min="14596" max="14596" width="4" customWidth="1"/>
    <col min="14597" max="14597" width="5.85546875" customWidth="1"/>
    <col min="14598" max="14598" width="4" customWidth="1"/>
    <col min="14599" max="14599" width="7.28515625" customWidth="1"/>
    <col min="14845" max="14845" width="1.28515625" customWidth="1"/>
    <col min="14846" max="14848" width="8" customWidth="1"/>
    <col min="14849" max="14849" width="34.7109375" customWidth="1"/>
    <col min="14850" max="14851" width="8" customWidth="1"/>
    <col min="14852" max="14852" width="4" customWidth="1"/>
    <col min="14853" max="14853" width="5.85546875" customWidth="1"/>
    <col min="14854" max="14854" width="4" customWidth="1"/>
    <col min="14855" max="14855" width="7.28515625" customWidth="1"/>
    <col min="15101" max="15101" width="1.28515625" customWidth="1"/>
    <col min="15102" max="15104" width="8" customWidth="1"/>
    <col min="15105" max="15105" width="34.7109375" customWidth="1"/>
    <col min="15106" max="15107" width="8" customWidth="1"/>
    <col min="15108" max="15108" width="4" customWidth="1"/>
    <col min="15109" max="15109" width="5.85546875" customWidth="1"/>
    <col min="15110" max="15110" width="4" customWidth="1"/>
    <col min="15111" max="15111" width="7.28515625" customWidth="1"/>
    <col min="15357" max="15357" width="1.28515625" customWidth="1"/>
    <col min="15358" max="15360" width="8" customWidth="1"/>
    <col min="15361" max="15361" width="34.7109375" customWidth="1"/>
    <col min="15362" max="15363" width="8" customWidth="1"/>
    <col min="15364" max="15364" width="4" customWidth="1"/>
    <col min="15365" max="15365" width="5.85546875" customWidth="1"/>
    <col min="15366" max="15366" width="4" customWidth="1"/>
    <col min="15367" max="15367" width="7.28515625" customWidth="1"/>
    <col min="15613" max="15613" width="1.28515625" customWidth="1"/>
    <col min="15614" max="15616" width="8" customWidth="1"/>
    <col min="15617" max="15617" width="34.7109375" customWidth="1"/>
    <col min="15618" max="15619" width="8" customWidth="1"/>
    <col min="15620" max="15620" width="4" customWidth="1"/>
    <col min="15621" max="15621" width="5.85546875" customWidth="1"/>
    <col min="15622" max="15622" width="4" customWidth="1"/>
    <col min="15623" max="15623" width="7.28515625" customWidth="1"/>
    <col min="15869" max="15869" width="1.28515625" customWidth="1"/>
    <col min="15870" max="15872" width="8" customWidth="1"/>
    <col min="15873" max="15873" width="34.7109375" customWidth="1"/>
    <col min="15874" max="15875" width="8" customWidth="1"/>
    <col min="15876" max="15876" width="4" customWidth="1"/>
    <col min="15877" max="15877" width="5.85546875" customWidth="1"/>
    <col min="15878" max="15878" width="4" customWidth="1"/>
    <col min="15879" max="15879" width="7.28515625" customWidth="1"/>
    <col min="16125" max="16125" width="1.28515625" customWidth="1"/>
    <col min="16126" max="16128" width="8" customWidth="1"/>
    <col min="16129" max="16129" width="34.7109375" customWidth="1"/>
    <col min="16130" max="16131" width="8" customWidth="1"/>
    <col min="16132" max="16132" width="4" customWidth="1"/>
    <col min="16133" max="16133" width="5.85546875" customWidth="1"/>
    <col min="16134" max="16134" width="4" customWidth="1"/>
    <col min="16135" max="16135" width="7.28515625" customWidth="1"/>
  </cols>
  <sheetData>
    <row r="1" spans="1:10">
      <c r="A1" s="4"/>
      <c r="B1" s="4"/>
      <c r="C1" s="4"/>
      <c r="D1" s="20"/>
      <c r="E1" s="4"/>
      <c r="F1" s="4"/>
      <c r="G1" s="4"/>
      <c r="H1" s="22"/>
      <c r="I1" s="22"/>
      <c r="J1" s="4"/>
    </row>
    <row r="2" spans="1:10" ht="9" customHeight="1">
      <c r="A2" s="4"/>
      <c r="B2" s="4"/>
      <c r="C2" s="4"/>
      <c r="D2" s="20"/>
      <c r="E2" s="4"/>
      <c r="F2" s="4"/>
      <c r="G2" s="4"/>
      <c r="H2" s="22"/>
      <c r="I2" s="22"/>
      <c r="J2" s="4"/>
    </row>
    <row r="3" spans="1:10" ht="24.95" customHeight="1">
      <c r="A3" s="4"/>
      <c r="B3" s="4"/>
      <c r="C3" s="4"/>
      <c r="D3" s="20"/>
      <c r="E3" s="303" t="s">
        <v>31</v>
      </c>
      <c r="F3" s="304"/>
      <c r="G3" s="304"/>
      <c r="H3" s="304"/>
      <c r="I3" s="22"/>
      <c r="J3" s="4"/>
    </row>
    <row r="4" spans="1:10" ht="14.25" customHeight="1">
      <c r="A4" s="4"/>
      <c r="B4" s="4"/>
      <c r="C4" s="4"/>
      <c r="D4" s="20"/>
      <c r="E4" s="218"/>
      <c r="F4" s="219"/>
      <c r="G4" s="219"/>
      <c r="H4" s="219"/>
      <c r="I4" s="22"/>
      <c r="J4" s="4"/>
    </row>
    <row r="5" spans="1:10">
      <c r="A5" s="4"/>
      <c r="B5" s="4"/>
      <c r="C5" s="4"/>
      <c r="D5" s="20"/>
      <c r="E5" s="4"/>
      <c r="F5" s="4"/>
      <c r="G5" s="4"/>
      <c r="H5" s="22"/>
      <c r="I5" s="22"/>
      <c r="J5" s="4"/>
    </row>
    <row r="6" spans="1:10">
      <c r="A6" s="4"/>
      <c r="B6" s="143" t="s">
        <v>32</v>
      </c>
      <c r="C6" s="57"/>
      <c r="D6" s="144"/>
      <c r="E6" s="145" t="str">
        <f>CONCATENATE(Antrag!D33," / ",Antrag!D32)</f>
        <v xml:space="preserve"> / </v>
      </c>
      <c r="F6" s="57"/>
      <c r="G6" s="57"/>
      <c r="H6" s="146"/>
      <c r="I6" s="146"/>
      <c r="J6" s="4"/>
    </row>
    <row r="7" spans="1:10">
      <c r="A7" s="4"/>
      <c r="B7" s="143" t="s">
        <v>110</v>
      </c>
      <c r="C7" s="57"/>
      <c r="D7" s="144"/>
      <c r="E7" s="147">
        <f>Antrag!D34</f>
        <v>0</v>
      </c>
      <c r="F7" s="57"/>
      <c r="G7" s="57"/>
      <c r="H7" s="146"/>
      <c r="I7" s="146"/>
      <c r="J7" s="4"/>
    </row>
    <row r="8" spans="1:10">
      <c r="A8" s="4"/>
      <c r="B8" s="143" t="s">
        <v>33</v>
      </c>
      <c r="C8" s="57"/>
      <c r="D8" s="144"/>
      <c r="E8" s="147">
        <f>Antrag!D35</f>
        <v>0</v>
      </c>
      <c r="F8" s="57"/>
      <c r="G8" s="57"/>
      <c r="H8" s="146"/>
      <c r="I8" s="146"/>
      <c r="J8" s="4"/>
    </row>
    <row r="9" spans="1:10">
      <c r="A9" s="4"/>
      <c r="B9" s="143" t="s">
        <v>17</v>
      </c>
      <c r="C9" s="57"/>
      <c r="D9" s="144"/>
      <c r="E9" s="147">
        <f>Antrag!D38</f>
        <v>0</v>
      </c>
      <c r="F9" s="57"/>
      <c r="G9" s="57"/>
      <c r="H9" s="146"/>
      <c r="I9" s="146"/>
      <c r="J9" s="4"/>
    </row>
    <row r="10" spans="1:10">
      <c r="A10" s="4"/>
      <c r="B10" s="143" t="s">
        <v>91</v>
      </c>
      <c r="C10" s="57"/>
      <c r="D10" s="144"/>
      <c r="E10" s="147">
        <f>Antrag!D37</f>
        <v>0</v>
      </c>
      <c r="F10" s="57"/>
      <c r="G10" s="57"/>
      <c r="H10" s="146"/>
      <c r="I10" s="146"/>
      <c r="J10" s="4"/>
    </row>
    <row r="11" spans="1:10">
      <c r="A11" s="4"/>
      <c r="B11" s="143" t="s">
        <v>34</v>
      </c>
      <c r="C11" s="57"/>
      <c r="D11" s="144"/>
      <c r="E11" s="148">
        <f>Antrag!D36</f>
        <v>0</v>
      </c>
      <c r="F11" s="57"/>
      <c r="G11" s="57"/>
      <c r="H11" s="146"/>
      <c r="I11" s="146"/>
      <c r="J11" s="4"/>
    </row>
    <row r="12" spans="1:10" ht="3.75" customHeight="1">
      <c r="A12" s="4"/>
      <c r="B12" s="143"/>
      <c r="C12" s="57"/>
      <c r="D12" s="144"/>
      <c r="E12" s="57"/>
      <c r="F12" s="57"/>
      <c r="G12" s="57"/>
      <c r="H12" s="146"/>
      <c r="I12" s="146"/>
      <c r="J12" s="4"/>
    </row>
    <row r="13" spans="1:10">
      <c r="A13" s="4"/>
      <c r="B13" s="143" t="s">
        <v>35</v>
      </c>
      <c r="C13" s="57"/>
      <c r="D13" s="144"/>
      <c r="E13" s="140" t="s">
        <v>142</v>
      </c>
      <c r="F13" s="57"/>
      <c r="G13" s="57"/>
      <c r="H13" s="146"/>
      <c r="I13" s="146"/>
      <c r="J13" s="4"/>
    </row>
    <row r="14" spans="1:10">
      <c r="A14" s="4"/>
      <c r="B14" s="143" t="s">
        <v>36</v>
      </c>
      <c r="C14" s="57"/>
      <c r="D14" s="144"/>
      <c r="E14" s="140" t="s">
        <v>37</v>
      </c>
      <c r="F14" s="149"/>
      <c r="G14" s="57"/>
      <c r="H14" s="146"/>
      <c r="I14" s="146"/>
      <c r="J14" s="4"/>
    </row>
    <row r="15" spans="1:10" s="102" customFormat="1" ht="18.95" customHeight="1">
      <c r="A15" s="101"/>
      <c r="B15" s="150"/>
      <c r="C15" s="150"/>
      <c r="D15" s="151"/>
      <c r="E15" s="152" t="s">
        <v>146</v>
      </c>
      <c r="F15" s="150"/>
      <c r="G15" s="150"/>
      <c r="H15" s="153"/>
      <c r="I15" s="153"/>
      <c r="J15" s="101"/>
    </row>
    <row r="16" spans="1:10" ht="3.75" customHeight="1" thickBot="1">
      <c r="A16" s="4"/>
      <c r="B16" s="4"/>
      <c r="C16" s="4"/>
      <c r="D16" s="20"/>
      <c r="E16" s="4"/>
      <c r="F16" s="4"/>
      <c r="G16" s="4"/>
      <c r="H16" s="22"/>
      <c r="I16" s="22"/>
      <c r="J16" s="4"/>
    </row>
    <row r="17" spans="1:10" ht="37.5" customHeight="1" thickBot="1">
      <c r="A17" s="4"/>
      <c r="B17" s="154" t="s">
        <v>38</v>
      </c>
      <c r="C17" s="154" t="s">
        <v>39</v>
      </c>
      <c r="D17" s="155" t="s">
        <v>40</v>
      </c>
      <c r="E17" s="154" t="s">
        <v>41</v>
      </c>
      <c r="F17" s="154" t="s">
        <v>42</v>
      </c>
      <c r="G17" s="156" t="s">
        <v>113</v>
      </c>
      <c r="H17" s="157" t="s">
        <v>112</v>
      </c>
      <c r="I17" s="158" t="s">
        <v>43</v>
      </c>
      <c r="J17" s="4"/>
    </row>
    <row r="18" spans="1:10" ht="12.75">
      <c r="A18" s="4"/>
      <c r="B18" s="177"/>
      <c r="C18" s="159">
        <v>295</v>
      </c>
      <c r="D18" s="160" t="s">
        <v>44</v>
      </c>
      <c r="E18" s="161" t="s">
        <v>46</v>
      </c>
      <c r="F18" s="180"/>
      <c r="G18" s="162">
        <f t="shared" ref="G18:G30" si="0">B18-F18</f>
        <v>0</v>
      </c>
      <c r="H18" s="163">
        <v>5.5</v>
      </c>
      <c r="I18" s="163">
        <f t="shared" ref="I18:I35" si="1">H18*G18</f>
        <v>0</v>
      </c>
      <c r="J18" s="4"/>
    </row>
    <row r="19" spans="1:10" ht="12.75">
      <c r="A19" s="4"/>
      <c r="B19" s="178"/>
      <c r="C19" s="162">
        <v>370</v>
      </c>
      <c r="D19" s="164" t="s">
        <v>44</v>
      </c>
      <c r="E19" s="161" t="s">
        <v>47</v>
      </c>
      <c r="F19" s="181"/>
      <c r="G19" s="162">
        <f t="shared" si="0"/>
        <v>0</v>
      </c>
      <c r="H19" s="165">
        <v>5.5</v>
      </c>
      <c r="I19" s="165">
        <f t="shared" si="1"/>
        <v>0</v>
      </c>
      <c r="J19" s="4"/>
    </row>
    <row r="20" spans="1:10" ht="12.75">
      <c r="A20" s="4"/>
      <c r="B20" s="178"/>
      <c r="C20" s="162">
        <v>200</v>
      </c>
      <c r="D20" s="164" t="s">
        <v>44</v>
      </c>
      <c r="E20" s="161" t="s">
        <v>49</v>
      </c>
      <c r="F20" s="181"/>
      <c r="G20" s="162">
        <f t="shared" si="0"/>
        <v>0</v>
      </c>
      <c r="H20" s="165">
        <v>4.0999999999999996</v>
      </c>
      <c r="I20" s="165">
        <f t="shared" si="1"/>
        <v>0</v>
      </c>
      <c r="J20" s="4"/>
    </row>
    <row r="21" spans="1:10" ht="12.75">
      <c r="A21" s="4"/>
      <c r="B21" s="178"/>
      <c r="C21" s="162">
        <v>100</v>
      </c>
      <c r="D21" s="164" t="s">
        <v>44</v>
      </c>
      <c r="E21" s="161" t="s">
        <v>48</v>
      </c>
      <c r="F21" s="181"/>
      <c r="G21" s="162">
        <f t="shared" si="0"/>
        <v>0</v>
      </c>
      <c r="H21" s="165">
        <v>4.0999999999999996</v>
      </c>
      <c r="I21" s="165">
        <f t="shared" si="1"/>
        <v>0</v>
      </c>
      <c r="J21" s="4"/>
    </row>
    <row r="22" spans="1:10" ht="12.75">
      <c r="A22" s="4"/>
      <c r="B22" s="178"/>
      <c r="C22" s="162">
        <v>200</v>
      </c>
      <c r="D22" s="164" t="s">
        <v>44</v>
      </c>
      <c r="E22" s="161" t="s">
        <v>50</v>
      </c>
      <c r="F22" s="181"/>
      <c r="G22" s="162">
        <f t="shared" si="0"/>
        <v>0</v>
      </c>
      <c r="H22" s="165">
        <v>4.0999999999999996</v>
      </c>
      <c r="I22" s="165">
        <f t="shared" si="1"/>
        <v>0</v>
      </c>
      <c r="J22" s="4"/>
    </row>
    <row r="23" spans="1:10" ht="12.75">
      <c r="A23" s="4"/>
      <c r="B23" s="178"/>
      <c r="C23" s="162">
        <v>45</v>
      </c>
      <c r="D23" s="164" t="s">
        <v>44</v>
      </c>
      <c r="E23" s="161" t="s">
        <v>75</v>
      </c>
      <c r="F23" s="181"/>
      <c r="G23" s="162">
        <f t="shared" si="0"/>
        <v>0</v>
      </c>
      <c r="H23" s="165">
        <v>4.0999999999999996</v>
      </c>
      <c r="I23" s="165">
        <f t="shared" si="1"/>
        <v>0</v>
      </c>
      <c r="J23" s="4"/>
    </row>
    <row r="24" spans="1:10" ht="12.75">
      <c r="A24" s="4"/>
      <c r="B24" s="178"/>
      <c r="C24" s="162">
        <v>450</v>
      </c>
      <c r="D24" s="164">
        <v>50</v>
      </c>
      <c r="E24" s="161" t="s">
        <v>51</v>
      </c>
      <c r="F24" s="181"/>
      <c r="G24" s="162">
        <f t="shared" si="0"/>
        <v>0</v>
      </c>
      <c r="H24" s="165">
        <v>4.3</v>
      </c>
      <c r="I24" s="165">
        <f t="shared" si="1"/>
        <v>0</v>
      </c>
      <c r="J24" s="4"/>
    </row>
    <row r="25" spans="1:10" ht="12.75">
      <c r="A25" s="4"/>
      <c r="B25" s="178"/>
      <c r="C25" s="162">
        <v>450</v>
      </c>
      <c r="D25" s="164">
        <v>50</v>
      </c>
      <c r="E25" s="161" t="s">
        <v>52</v>
      </c>
      <c r="F25" s="181"/>
      <c r="G25" s="162">
        <f t="shared" si="0"/>
        <v>0</v>
      </c>
      <c r="H25" s="165">
        <v>3.7</v>
      </c>
      <c r="I25" s="165">
        <f t="shared" si="1"/>
        <v>0</v>
      </c>
      <c r="J25" s="4"/>
    </row>
    <row r="26" spans="1:10" ht="12.75">
      <c r="A26" s="4"/>
      <c r="B26" s="178"/>
      <c r="C26" s="162">
        <v>400</v>
      </c>
      <c r="D26" s="164">
        <v>50</v>
      </c>
      <c r="E26" s="161" t="s">
        <v>53</v>
      </c>
      <c r="F26" s="181"/>
      <c r="G26" s="162">
        <f t="shared" si="0"/>
        <v>0</v>
      </c>
      <c r="H26" s="165">
        <v>3.5</v>
      </c>
      <c r="I26" s="165">
        <f t="shared" si="1"/>
        <v>0</v>
      </c>
      <c r="J26" s="4"/>
    </row>
    <row r="27" spans="1:10" ht="12.75">
      <c r="A27" s="4"/>
      <c r="B27" s="178"/>
      <c r="C27" s="162">
        <v>400</v>
      </c>
      <c r="D27" s="164">
        <v>50</v>
      </c>
      <c r="E27" s="161" t="s">
        <v>54</v>
      </c>
      <c r="F27" s="181"/>
      <c r="G27" s="162">
        <f t="shared" si="0"/>
        <v>0</v>
      </c>
      <c r="H27" s="165">
        <v>3</v>
      </c>
      <c r="I27" s="165">
        <f t="shared" si="1"/>
        <v>0</v>
      </c>
      <c r="J27" s="4"/>
    </row>
    <row r="28" spans="1:10" ht="12.75">
      <c r="A28" s="4"/>
      <c r="B28" s="178"/>
      <c r="C28" s="162">
        <v>250</v>
      </c>
      <c r="D28" s="164">
        <v>50</v>
      </c>
      <c r="E28" s="161" t="s">
        <v>55</v>
      </c>
      <c r="F28" s="181"/>
      <c r="G28" s="162">
        <f t="shared" si="0"/>
        <v>0</v>
      </c>
      <c r="H28" s="165">
        <v>3.5</v>
      </c>
      <c r="I28" s="165">
        <f t="shared" si="1"/>
        <v>0</v>
      </c>
      <c r="J28" s="4"/>
    </row>
    <row r="29" spans="1:10" ht="12.75">
      <c r="A29" s="4"/>
      <c r="B29" s="178"/>
      <c r="C29" s="162">
        <v>490</v>
      </c>
      <c r="D29" s="164">
        <v>35</v>
      </c>
      <c r="E29" s="161" t="s">
        <v>140</v>
      </c>
      <c r="F29" s="181"/>
      <c r="G29" s="162">
        <f t="shared" si="0"/>
        <v>0</v>
      </c>
      <c r="H29" s="165">
        <v>1.4</v>
      </c>
      <c r="I29" s="165">
        <f t="shared" si="1"/>
        <v>0</v>
      </c>
      <c r="J29" s="4"/>
    </row>
    <row r="30" spans="1:10" ht="12.75">
      <c r="A30" s="4"/>
      <c r="B30" s="178"/>
      <c r="C30" s="162">
        <v>160</v>
      </c>
      <c r="D30" s="164">
        <v>40</v>
      </c>
      <c r="E30" s="161" t="s">
        <v>56</v>
      </c>
      <c r="F30" s="181"/>
      <c r="G30" s="162">
        <f t="shared" si="0"/>
        <v>0</v>
      </c>
      <c r="H30" s="165">
        <v>3</v>
      </c>
      <c r="I30" s="165">
        <f t="shared" si="1"/>
        <v>0</v>
      </c>
      <c r="J30" s="4"/>
    </row>
    <row r="31" spans="1:10" ht="12.75">
      <c r="A31" s="4"/>
      <c r="B31" s="178"/>
      <c r="C31" s="162">
        <v>50</v>
      </c>
      <c r="D31" s="164" t="s">
        <v>57</v>
      </c>
      <c r="E31" s="161" t="s">
        <v>58</v>
      </c>
      <c r="F31" s="181"/>
      <c r="G31" s="162">
        <f>B32-F31</f>
        <v>0</v>
      </c>
      <c r="H31" s="165">
        <v>2.5</v>
      </c>
      <c r="I31" s="165">
        <f t="shared" si="1"/>
        <v>0</v>
      </c>
      <c r="J31" s="4"/>
    </row>
    <row r="32" spans="1:10" ht="12.75">
      <c r="A32" s="4"/>
      <c r="B32" s="178"/>
      <c r="C32" s="162">
        <v>135</v>
      </c>
      <c r="D32" s="164">
        <v>48</v>
      </c>
      <c r="E32" s="161" t="s">
        <v>59</v>
      </c>
      <c r="F32" s="181"/>
      <c r="G32" s="162">
        <f>B33-F32</f>
        <v>0</v>
      </c>
      <c r="H32" s="165">
        <v>3</v>
      </c>
      <c r="I32" s="165">
        <f t="shared" si="1"/>
        <v>0</v>
      </c>
      <c r="J32" s="4"/>
    </row>
    <row r="33" spans="1:10" ht="12.75">
      <c r="A33" s="4"/>
      <c r="B33" s="178"/>
      <c r="C33" s="162">
        <v>140</v>
      </c>
      <c r="D33" s="164">
        <v>35</v>
      </c>
      <c r="E33" s="161" t="s">
        <v>60</v>
      </c>
      <c r="F33" s="181"/>
      <c r="G33" s="162">
        <f>B34-F33</f>
        <v>0</v>
      </c>
      <c r="H33" s="165">
        <v>4</v>
      </c>
      <c r="I33" s="165">
        <f t="shared" si="1"/>
        <v>0</v>
      </c>
      <c r="J33" s="4"/>
    </row>
    <row r="34" spans="1:10" ht="12.75">
      <c r="A34" s="4"/>
      <c r="B34" s="178"/>
      <c r="C34" s="162">
        <v>210</v>
      </c>
      <c r="D34" s="164">
        <v>35</v>
      </c>
      <c r="E34" s="161" t="s">
        <v>61</v>
      </c>
      <c r="F34" s="181"/>
      <c r="G34" s="162">
        <f>B36-F34</f>
        <v>0</v>
      </c>
      <c r="H34" s="165">
        <v>3</v>
      </c>
      <c r="I34" s="165">
        <f t="shared" si="1"/>
        <v>0</v>
      </c>
      <c r="J34" s="4"/>
    </row>
    <row r="35" spans="1:10" ht="13.5" thickBot="1">
      <c r="A35" s="4"/>
      <c r="B35" s="178"/>
      <c r="C35" s="162">
        <v>30</v>
      </c>
      <c r="D35" s="164" t="s">
        <v>44</v>
      </c>
      <c r="E35" s="161" t="s">
        <v>62</v>
      </c>
      <c r="F35" s="181"/>
      <c r="G35" s="162">
        <f>B37-F35</f>
        <v>0</v>
      </c>
      <c r="H35" s="165">
        <v>0</v>
      </c>
      <c r="I35" s="165">
        <f t="shared" si="1"/>
        <v>0</v>
      </c>
      <c r="J35" s="4"/>
    </row>
    <row r="36" spans="1:10" ht="13.5" thickBot="1">
      <c r="A36" s="4"/>
      <c r="B36" s="178"/>
      <c r="C36" s="166">
        <v>1</v>
      </c>
      <c r="D36" s="167" t="s">
        <v>44</v>
      </c>
      <c r="E36" s="168" t="s">
        <v>63</v>
      </c>
      <c r="F36" s="179"/>
      <c r="G36" s="169"/>
      <c r="H36" s="170"/>
      <c r="I36" s="170"/>
      <c r="J36" s="4"/>
    </row>
    <row r="37" spans="1:10" ht="12.75">
      <c r="A37" s="4"/>
      <c r="B37" s="178"/>
      <c r="C37" s="171"/>
      <c r="D37" s="24"/>
      <c r="E37" s="23"/>
      <c r="F37" s="23"/>
      <c r="G37" s="23"/>
      <c r="H37" s="22"/>
      <c r="I37" s="22"/>
      <c r="J37" s="4"/>
    </row>
    <row r="38" spans="1:10" ht="13.5" thickBot="1">
      <c r="A38" s="4"/>
      <c r="B38" s="211" t="s">
        <v>141</v>
      </c>
      <c r="C38" s="305" t="s">
        <v>114</v>
      </c>
      <c r="D38" s="305"/>
      <c r="E38" s="305"/>
      <c r="F38" s="305"/>
      <c r="G38" s="305"/>
      <c r="H38" s="305"/>
      <c r="I38" s="306"/>
      <c r="J38" s="4"/>
    </row>
    <row r="39" spans="1:10" ht="13.5" thickBot="1">
      <c r="A39" s="4"/>
      <c r="B39" s="179"/>
      <c r="C39" s="307"/>
      <c r="D39" s="307"/>
      <c r="E39" s="307"/>
      <c r="F39" s="307"/>
      <c r="G39" s="307"/>
      <c r="H39" s="307"/>
      <c r="I39" s="308"/>
      <c r="J39" s="4"/>
    </row>
    <row r="40" spans="1:10" ht="12.75">
      <c r="A40" s="4"/>
      <c r="B40" s="23"/>
      <c r="C40" s="171"/>
      <c r="D40" s="24"/>
      <c r="E40" s="23"/>
      <c r="F40" s="23"/>
      <c r="G40" s="23"/>
      <c r="H40" s="22"/>
      <c r="I40" s="22"/>
      <c r="J40" s="4"/>
    </row>
    <row r="41" spans="1:10" ht="6.95" customHeight="1">
      <c r="A41" s="4"/>
      <c r="B41" s="206"/>
      <c r="C41" s="207"/>
      <c r="D41" s="208"/>
      <c r="E41" s="200"/>
      <c r="F41" s="172"/>
      <c r="G41" s="172"/>
      <c r="H41" s="173"/>
      <c r="I41" s="173"/>
      <c r="J41" s="4"/>
    </row>
    <row r="42" spans="1:10" ht="18" customHeight="1">
      <c r="A42" s="4"/>
      <c r="B42" s="212" t="s">
        <v>15</v>
      </c>
      <c r="C42" s="214"/>
      <c r="D42" s="213"/>
      <c r="E42" s="182"/>
      <c r="F42" s="172"/>
      <c r="G42" s="172" t="s">
        <v>64</v>
      </c>
      <c r="H42" s="173" t="s">
        <v>45</v>
      </c>
      <c r="I42" s="173">
        <f>SUM(I18:I35)</f>
        <v>0</v>
      </c>
      <c r="J42" s="4"/>
    </row>
    <row r="43" spans="1:10" ht="16.5" customHeight="1">
      <c r="A43" s="4"/>
      <c r="B43" s="209"/>
      <c r="C43" s="201"/>
      <c r="D43" s="202"/>
      <c r="E43" s="201"/>
      <c r="F43" s="172"/>
      <c r="G43" s="172"/>
      <c r="H43" s="173"/>
      <c r="I43" s="173"/>
      <c r="J43" s="4"/>
    </row>
    <row r="44" spans="1:10" ht="14.25" customHeight="1" thickBot="1">
      <c r="A44" s="4"/>
      <c r="B44" s="212"/>
      <c r="C44" s="182"/>
      <c r="D44" s="183"/>
      <c r="E44" s="182"/>
      <c r="F44" s="172"/>
      <c r="G44" s="174" t="s">
        <v>12</v>
      </c>
      <c r="H44" s="175" t="s">
        <v>45</v>
      </c>
      <c r="I44" s="175">
        <f>SUM(I41:I42)</f>
        <v>0</v>
      </c>
      <c r="J44" s="4"/>
    </row>
    <row r="45" spans="1:10" ht="13.5" thickTop="1">
      <c r="A45" s="4"/>
      <c r="B45" s="209"/>
      <c r="C45" s="201"/>
      <c r="D45" s="202"/>
      <c r="E45" s="201"/>
      <c r="F45" s="23"/>
      <c r="G45" s="23"/>
      <c r="H45" s="22"/>
      <c r="I45" s="22"/>
      <c r="J45" s="4"/>
    </row>
    <row r="46" spans="1:10" ht="12.75">
      <c r="A46" s="4"/>
      <c r="B46" s="201" t="s">
        <v>143</v>
      </c>
      <c r="C46" s="201"/>
      <c r="D46" s="202"/>
      <c r="E46" s="201"/>
      <c r="F46" s="23"/>
      <c r="G46" s="23"/>
      <c r="H46" s="22"/>
      <c r="I46" s="22"/>
      <c r="J46" s="4"/>
    </row>
    <row r="47" spans="1:10" ht="12.75">
      <c r="A47" s="4"/>
      <c r="B47" s="182"/>
      <c r="C47" s="182"/>
      <c r="D47" s="183"/>
      <c r="E47" s="212"/>
      <c r="F47" s="23"/>
      <c r="G47" s="23"/>
      <c r="H47" s="22"/>
      <c r="I47" s="22"/>
      <c r="J47" s="4"/>
    </row>
    <row r="48" spans="1:10" ht="12.75">
      <c r="A48" s="4"/>
      <c r="B48" s="201"/>
      <c r="C48" s="209"/>
      <c r="D48" s="210"/>
      <c r="E48" s="209"/>
      <c r="F48" s="184"/>
      <c r="G48" s="185"/>
      <c r="H48" s="186"/>
      <c r="I48" s="186"/>
      <c r="J48" s="4"/>
    </row>
    <row r="49" spans="1:10" ht="12.75">
      <c r="A49" s="4"/>
      <c r="B49" s="201"/>
      <c r="C49" s="201"/>
      <c r="D49" s="202"/>
      <c r="E49" s="209"/>
      <c r="F49" s="23"/>
      <c r="G49" s="23"/>
      <c r="H49" s="22"/>
      <c r="I49" s="22"/>
      <c r="J49" s="4"/>
    </row>
    <row r="50" spans="1:10" ht="12.75">
      <c r="A50" s="4"/>
      <c r="B50" s="182" t="s">
        <v>16</v>
      </c>
      <c r="C50" s="212"/>
      <c r="D50" s="213"/>
      <c r="E50" s="212"/>
      <c r="F50" s="16"/>
      <c r="G50" s="16"/>
      <c r="J50" s="4"/>
    </row>
    <row r="51" spans="1:10" ht="12.75">
      <c r="A51" s="4"/>
      <c r="B51" s="203"/>
      <c r="C51" s="204"/>
      <c r="D51" s="205"/>
      <c r="E51" s="204"/>
      <c r="F51" s="16"/>
      <c r="G51" s="16"/>
      <c r="J51" s="4"/>
    </row>
    <row r="52" spans="1:10" ht="12.75">
      <c r="A52" s="4"/>
      <c r="B52" s="23"/>
      <c r="C52" s="16"/>
      <c r="D52" s="17"/>
      <c r="E52" s="16"/>
      <c r="F52" s="16"/>
      <c r="G52" s="16"/>
      <c r="J52" s="4"/>
    </row>
    <row r="53" spans="1:10" ht="12.75">
      <c r="A53" s="4"/>
      <c r="B53" s="176"/>
      <c r="C53" s="16"/>
      <c r="D53" s="17"/>
      <c r="E53" s="16"/>
      <c r="F53" s="16"/>
      <c r="G53" s="16"/>
    </row>
    <row r="54" spans="1:10" ht="12.75">
      <c r="A54" s="4"/>
      <c r="B54" s="23"/>
      <c r="C54" s="16"/>
      <c r="D54" s="17"/>
      <c r="E54" s="16"/>
      <c r="F54" s="16"/>
      <c r="G54" s="16"/>
    </row>
    <row r="55" spans="1:10" ht="12.75">
      <c r="A55" s="4"/>
      <c r="B55" s="16"/>
      <c r="C55" s="16"/>
      <c r="D55" s="17"/>
      <c r="E55" s="16"/>
      <c r="F55" s="16"/>
      <c r="G55" s="16"/>
    </row>
    <row r="56" spans="1:10" ht="12.75">
      <c r="A56" s="4"/>
      <c r="B56" s="16"/>
      <c r="C56" s="16"/>
      <c r="D56" s="17"/>
      <c r="E56" s="16"/>
      <c r="F56" s="16"/>
      <c r="G56" s="16"/>
    </row>
    <row r="57" spans="1:10" ht="12.75">
      <c r="A57" s="4"/>
      <c r="B57" s="16"/>
      <c r="C57" s="16"/>
      <c r="D57" s="17"/>
      <c r="E57" s="16"/>
      <c r="F57" s="16"/>
      <c r="G57" s="16"/>
    </row>
    <row r="58" spans="1:10" ht="12.75">
      <c r="B58" s="16"/>
      <c r="C58" s="16"/>
      <c r="D58" s="17"/>
      <c r="E58" s="16"/>
      <c r="F58" s="16"/>
      <c r="G58" s="16"/>
    </row>
    <row r="59" spans="1:10" ht="12.75">
      <c r="B59" s="16"/>
      <c r="C59" s="16"/>
      <c r="D59" s="17"/>
      <c r="E59" s="16"/>
      <c r="F59" s="16"/>
      <c r="G59" s="16"/>
    </row>
    <row r="60" spans="1:10" ht="12.75">
      <c r="B60" s="16"/>
      <c r="C60" s="16"/>
      <c r="D60" s="17"/>
      <c r="E60" s="16"/>
      <c r="F60" s="16"/>
      <c r="G60" s="16"/>
    </row>
    <row r="61" spans="1:10" ht="12.75">
      <c r="B61" s="16"/>
      <c r="C61" s="16"/>
      <c r="D61" s="17"/>
      <c r="E61" s="16"/>
      <c r="F61" s="16"/>
      <c r="G61" s="16"/>
    </row>
    <row r="62" spans="1:10" ht="12.75">
      <c r="B62" s="16"/>
      <c r="C62" s="16"/>
      <c r="D62" s="17"/>
      <c r="E62" s="16"/>
      <c r="F62" s="16"/>
      <c r="G62" s="16"/>
    </row>
    <row r="63" spans="1:10" ht="12.75">
      <c r="B63" s="16"/>
      <c r="C63" s="16"/>
      <c r="D63" s="17"/>
      <c r="E63" s="16"/>
      <c r="F63" s="16"/>
      <c r="G63" s="16"/>
    </row>
    <row r="64" spans="1:10" ht="12.75">
      <c r="B64" s="16"/>
      <c r="C64" s="16"/>
      <c r="D64" s="17"/>
      <c r="E64" s="16"/>
      <c r="F64" s="16"/>
      <c r="G64" s="16"/>
    </row>
    <row r="65" spans="2:7" ht="12.75">
      <c r="B65" s="16"/>
      <c r="C65" s="16"/>
      <c r="D65" s="17"/>
      <c r="E65" s="16"/>
      <c r="F65" s="16"/>
      <c r="G65" s="16"/>
    </row>
    <row r="66" spans="2:7" ht="12.75">
      <c r="B66" s="16"/>
      <c r="C66" s="16"/>
      <c r="D66" s="17"/>
      <c r="E66" s="16"/>
      <c r="F66" s="16"/>
      <c r="G66" s="16"/>
    </row>
    <row r="67" spans="2:7" ht="12.75">
      <c r="B67" s="16"/>
      <c r="C67" s="16"/>
      <c r="D67" s="17"/>
      <c r="E67" s="16"/>
      <c r="F67" s="16"/>
      <c r="G67" s="16"/>
    </row>
    <row r="68" spans="2:7" ht="12.75">
      <c r="B68" s="16"/>
      <c r="C68" s="16"/>
      <c r="D68" s="17"/>
      <c r="E68" s="16"/>
      <c r="F68" s="16"/>
      <c r="G68" s="16"/>
    </row>
    <row r="69" spans="2:7" ht="12.75">
      <c r="B69" s="16"/>
      <c r="C69" s="16"/>
      <c r="D69" s="17"/>
      <c r="E69" s="16"/>
      <c r="F69" s="16"/>
      <c r="G69" s="16"/>
    </row>
    <row r="70" spans="2:7" ht="12.75">
      <c r="B70" s="16"/>
      <c r="C70" s="16"/>
      <c r="D70" s="17"/>
      <c r="E70" s="16"/>
      <c r="F70" s="16"/>
      <c r="G70" s="16"/>
    </row>
    <row r="71" spans="2:7" ht="12.75">
      <c r="B71" s="16"/>
      <c r="C71" s="16"/>
      <c r="D71" s="17"/>
      <c r="E71" s="16"/>
      <c r="F71" s="16"/>
      <c r="G71" s="16"/>
    </row>
    <row r="72" spans="2:7" ht="12.75">
      <c r="B72" s="16"/>
      <c r="C72" s="16"/>
      <c r="D72" s="17"/>
      <c r="E72" s="16"/>
      <c r="F72" s="16"/>
      <c r="G72" s="16"/>
    </row>
    <row r="73" spans="2:7" ht="12.75">
      <c r="B73" s="16"/>
      <c r="C73" s="16"/>
      <c r="D73" s="17"/>
      <c r="E73" s="16"/>
      <c r="F73" s="16"/>
      <c r="G73" s="16"/>
    </row>
    <row r="74" spans="2:7" ht="12.75">
      <c r="B74" s="16"/>
      <c r="C74" s="16"/>
      <c r="D74" s="17"/>
      <c r="E74" s="16"/>
      <c r="F74" s="16"/>
      <c r="G74" s="16"/>
    </row>
    <row r="75" spans="2:7" ht="12.75">
      <c r="B75" s="16"/>
      <c r="C75" s="16"/>
      <c r="D75" s="17"/>
      <c r="E75" s="16"/>
      <c r="F75" s="16"/>
      <c r="G75" s="16"/>
    </row>
    <row r="76" spans="2:7" ht="12.75">
      <c r="B76" s="16"/>
      <c r="C76" s="16"/>
      <c r="D76" s="17"/>
      <c r="E76" s="16"/>
      <c r="F76" s="16"/>
      <c r="G76" s="16"/>
    </row>
    <row r="77" spans="2:7" ht="12.75">
      <c r="B77" s="16"/>
      <c r="C77" s="16"/>
      <c r="D77" s="17"/>
      <c r="E77" s="16"/>
      <c r="F77" s="16"/>
      <c r="G77" s="16"/>
    </row>
    <row r="78" spans="2:7" ht="12.75">
      <c r="B78" s="16"/>
      <c r="C78" s="16"/>
      <c r="D78" s="17"/>
      <c r="E78" s="16"/>
      <c r="F78" s="16"/>
      <c r="G78" s="16"/>
    </row>
    <row r="79" spans="2:7" ht="12.75">
      <c r="B79" s="16"/>
      <c r="C79" s="16"/>
      <c r="D79" s="17"/>
      <c r="E79" s="16"/>
      <c r="F79" s="16"/>
      <c r="G79" s="16"/>
    </row>
    <row r="80" spans="2:7" ht="12.75">
      <c r="B80" s="16"/>
      <c r="C80" s="16"/>
      <c r="D80" s="17"/>
      <c r="E80" s="16"/>
      <c r="F80" s="16"/>
      <c r="G80" s="16"/>
    </row>
    <row r="81" spans="2:7" ht="12.75">
      <c r="B81" s="16"/>
      <c r="C81" s="16"/>
      <c r="D81" s="17"/>
      <c r="E81" s="16"/>
      <c r="F81" s="16"/>
      <c r="G81" s="16"/>
    </row>
    <row r="82" spans="2:7" ht="12.75">
      <c r="B82" s="16"/>
      <c r="C82" s="16"/>
      <c r="D82" s="17"/>
      <c r="E82" s="16"/>
      <c r="F82" s="16"/>
      <c r="G82" s="16"/>
    </row>
    <row r="83" spans="2:7" ht="12.75">
      <c r="B83" s="16"/>
      <c r="C83" s="16"/>
      <c r="D83" s="17"/>
      <c r="E83" s="16"/>
      <c r="F83" s="16"/>
      <c r="G83" s="16"/>
    </row>
    <row r="84" spans="2:7" ht="12.75">
      <c r="B84" s="16"/>
      <c r="C84" s="16"/>
      <c r="D84" s="17"/>
      <c r="E84" s="16"/>
      <c r="F84" s="16"/>
      <c r="G84" s="16"/>
    </row>
    <row r="85" spans="2:7" ht="12.75">
      <c r="B85" s="16"/>
      <c r="C85" s="16"/>
      <c r="D85" s="17"/>
      <c r="E85" s="16"/>
      <c r="F85" s="16"/>
      <c r="G85" s="16"/>
    </row>
    <row r="86" spans="2:7" ht="12.75">
      <c r="B86" s="16"/>
      <c r="C86" s="16"/>
      <c r="D86" s="17"/>
      <c r="E86" s="16"/>
      <c r="F86" s="16"/>
      <c r="G86" s="16"/>
    </row>
    <row r="87" spans="2:7" ht="12.75">
      <c r="B87" s="16"/>
      <c r="C87" s="16"/>
      <c r="D87" s="17"/>
      <c r="E87" s="16"/>
      <c r="F87" s="16"/>
      <c r="G87" s="16"/>
    </row>
    <row r="88" spans="2:7" ht="12.75">
      <c r="B88" s="16"/>
      <c r="C88" s="16"/>
      <c r="D88" s="17"/>
      <c r="E88" s="16"/>
      <c r="F88" s="16"/>
      <c r="G88" s="16"/>
    </row>
    <row r="89" spans="2:7" ht="12.75">
      <c r="B89" s="16"/>
      <c r="C89" s="16"/>
      <c r="D89" s="17"/>
      <c r="E89" s="16"/>
      <c r="F89" s="16"/>
      <c r="G89" s="16"/>
    </row>
    <row r="90" spans="2:7" ht="12.75">
      <c r="B90" s="16"/>
      <c r="C90" s="16"/>
      <c r="D90" s="17"/>
      <c r="E90" s="16"/>
      <c r="F90" s="16"/>
      <c r="G90" s="16"/>
    </row>
    <row r="91" spans="2:7" ht="12.75">
      <c r="B91" s="16"/>
      <c r="C91" s="16"/>
      <c r="D91" s="17"/>
      <c r="E91" s="16"/>
      <c r="F91" s="16"/>
      <c r="G91" s="16"/>
    </row>
    <row r="92" spans="2:7" ht="12.75">
      <c r="B92" s="16"/>
      <c r="C92" s="16"/>
      <c r="D92" s="17"/>
      <c r="E92" s="16"/>
      <c r="F92" s="16"/>
      <c r="G92" s="16"/>
    </row>
    <row r="93" spans="2:7" ht="12.75">
      <c r="B93" s="16"/>
      <c r="C93" s="16"/>
      <c r="D93" s="17"/>
      <c r="E93" s="16"/>
      <c r="F93" s="16"/>
      <c r="G93" s="16"/>
    </row>
    <row r="94" spans="2:7" ht="12.75">
      <c r="B94" s="16"/>
      <c r="C94" s="16"/>
      <c r="D94" s="17"/>
      <c r="E94" s="16"/>
      <c r="F94" s="16"/>
      <c r="G94" s="16"/>
    </row>
    <row r="95" spans="2:7" ht="12.75">
      <c r="B95" s="16"/>
      <c r="C95" s="16"/>
      <c r="D95" s="17"/>
      <c r="E95" s="16"/>
      <c r="F95" s="16"/>
      <c r="G95" s="16"/>
    </row>
    <row r="96" spans="2:7" ht="12.75">
      <c r="B96" s="16"/>
      <c r="C96" s="16"/>
      <c r="D96" s="17"/>
      <c r="E96" s="16"/>
      <c r="F96" s="16"/>
      <c r="G96" s="16"/>
    </row>
    <row r="97" spans="2:7" ht="12.75">
      <c r="B97" s="16"/>
      <c r="C97" s="16"/>
      <c r="D97" s="17"/>
      <c r="E97" s="16"/>
      <c r="F97" s="16"/>
      <c r="G97" s="16"/>
    </row>
    <row r="98" spans="2:7" ht="12.75">
      <c r="B98" s="16"/>
      <c r="C98" s="16"/>
      <c r="D98" s="17"/>
      <c r="E98" s="16"/>
      <c r="F98" s="16"/>
      <c r="G98" s="16"/>
    </row>
    <row r="99" spans="2:7" ht="12.75">
      <c r="B99" s="16"/>
      <c r="C99" s="16"/>
      <c r="D99" s="17"/>
      <c r="E99" s="16"/>
      <c r="F99" s="16"/>
      <c r="G99" s="16"/>
    </row>
    <row r="100" spans="2:7" ht="12.75">
      <c r="B100" s="16"/>
      <c r="C100" s="16"/>
      <c r="D100" s="17"/>
      <c r="E100" s="16"/>
      <c r="F100" s="16"/>
      <c r="G100" s="16"/>
    </row>
    <row r="101" spans="2:7" ht="12.75">
      <c r="B101" s="16"/>
      <c r="C101" s="16"/>
      <c r="D101" s="17"/>
      <c r="E101" s="16"/>
      <c r="F101" s="16"/>
      <c r="G101" s="16"/>
    </row>
    <row r="102" spans="2:7" ht="12.75">
      <c r="B102" s="16"/>
      <c r="C102" s="16"/>
      <c r="D102" s="17"/>
      <c r="E102" s="16"/>
      <c r="F102" s="16"/>
      <c r="G102" s="16"/>
    </row>
    <row r="103" spans="2:7" ht="12.75">
      <c r="B103" s="16"/>
      <c r="C103" s="16"/>
      <c r="D103" s="17"/>
      <c r="E103" s="16"/>
      <c r="F103" s="16"/>
      <c r="G103" s="16"/>
    </row>
    <row r="104" spans="2:7" ht="12.75">
      <c r="B104" s="16"/>
      <c r="C104" s="16"/>
      <c r="D104" s="17"/>
      <c r="E104" s="16"/>
      <c r="F104" s="16"/>
      <c r="G104" s="16"/>
    </row>
    <row r="105" spans="2:7" ht="12.75">
      <c r="B105" s="16"/>
      <c r="C105" s="16"/>
      <c r="D105" s="17"/>
      <c r="E105" s="16"/>
      <c r="F105" s="16"/>
      <c r="G105" s="16"/>
    </row>
    <row r="106" spans="2:7" ht="12.75">
      <c r="B106" s="16"/>
      <c r="C106" s="16"/>
      <c r="D106" s="17"/>
      <c r="E106" s="16"/>
      <c r="F106" s="16"/>
      <c r="G106" s="16"/>
    </row>
    <row r="107" spans="2:7" ht="12.75">
      <c r="B107" s="16"/>
      <c r="C107" s="16"/>
      <c r="D107" s="17"/>
      <c r="E107" s="16"/>
      <c r="F107" s="16"/>
      <c r="G107" s="16"/>
    </row>
    <row r="108" spans="2:7" ht="12.75">
      <c r="B108" s="16"/>
      <c r="C108" s="16"/>
      <c r="D108" s="17"/>
      <c r="E108" s="16"/>
      <c r="F108" s="16"/>
      <c r="G108" s="16"/>
    </row>
    <row r="109" spans="2:7" ht="12.75">
      <c r="B109" s="16"/>
      <c r="C109" s="16"/>
      <c r="D109" s="17"/>
      <c r="E109" s="16"/>
      <c r="F109" s="16"/>
      <c r="G109" s="16"/>
    </row>
    <row r="110" spans="2:7" ht="12.75">
      <c r="B110" s="16"/>
      <c r="C110" s="16"/>
      <c r="D110" s="17"/>
      <c r="E110" s="16"/>
      <c r="F110" s="16"/>
      <c r="G110" s="16"/>
    </row>
    <row r="111" spans="2:7" ht="12.75">
      <c r="B111" s="16"/>
      <c r="C111" s="16"/>
      <c r="D111" s="17"/>
      <c r="E111" s="16"/>
      <c r="F111" s="16"/>
      <c r="G111" s="16"/>
    </row>
    <row r="112" spans="2:7" ht="12.75">
      <c r="B112" s="16"/>
      <c r="C112" s="16"/>
      <c r="D112" s="17"/>
      <c r="E112" s="16"/>
      <c r="F112" s="16"/>
      <c r="G112" s="16"/>
    </row>
    <row r="113" spans="2:7" ht="12.75">
      <c r="B113" s="16"/>
      <c r="C113" s="16"/>
      <c r="D113" s="17"/>
      <c r="E113" s="16"/>
      <c r="F113" s="16"/>
      <c r="G113" s="16"/>
    </row>
    <row r="114" spans="2:7" ht="12.75">
      <c r="B114" s="16"/>
      <c r="C114" s="16"/>
      <c r="D114" s="17"/>
      <c r="E114" s="16"/>
      <c r="F114" s="16"/>
      <c r="G114" s="16"/>
    </row>
    <row r="115" spans="2:7" ht="12.75">
      <c r="B115" s="16"/>
      <c r="C115" s="16"/>
      <c r="D115" s="17"/>
      <c r="E115" s="16"/>
      <c r="F115" s="16"/>
      <c r="G115" s="16"/>
    </row>
    <row r="116" spans="2:7" ht="12.75">
      <c r="B116" s="16"/>
      <c r="C116" s="16"/>
      <c r="D116" s="17"/>
      <c r="E116" s="16"/>
      <c r="F116" s="16"/>
      <c r="G116" s="16"/>
    </row>
    <row r="117" spans="2:7" ht="12.75">
      <c r="B117" s="16"/>
      <c r="C117" s="16"/>
      <c r="D117" s="17"/>
      <c r="E117" s="16"/>
      <c r="F117" s="16"/>
      <c r="G117" s="16"/>
    </row>
    <row r="118" spans="2:7" ht="12.75">
      <c r="B118" s="16"/>
      <c r="C118" s="16"/>
      <c r="D118" s="17"/>
      <c r="E118" s="16"/>
      <c r="F118" s="16"/>
      <c r="G118" s="16"/>
    </row>
    <row r="119" spans="2:7" ht="12.75">
      <c r="B119" s="16"/>
      <c r="C119" s="16"/>
      <c r="D119" s="17"/>
      <c r="E119" s="16"/>
      <c r="F119" s="16"/>
      <c r="G119" s="16"/>
    </row>
    <row r="120" spans="2:7" ht="12.75">
      <c r="B120" s="16"/>
      <c r="C120" s="16"/>
      <c r="D120" s="17"/>
      <c r="E120" s="16"/>
      <c r="F120" s="16"/>
      <c r="G120" s="16"/>
    </row>
    <row r="121" spans="2:7" ht="12.75">
      <c r="B121" s="16"/>
      <c r="C121" s="16"/>
      <c r="D121" s="17"/>
      <c r="E121" s="16"/>
      <c r="F121" s="16"/>
      <c r="G121" s="16"/>
    </row>
    <row r="122" spans="2:7" ht="12.75">
      <c r="B122" s="16"/>
      <c r="C122" s="16"/>
      <c r="D122" s="17"/>
      <c r="E122" s="16"/>
      <c r="F122" s="16"/>
      <c r="G122" s="16"/>
    </row>
    <row r="123" spans="2:7" ht="12.75">
      <c r="B123" s="16"/>
      <c r="C123" s="16"/>
      <c r="D123" s="17"/>
      <c r="E123" s="16"/>
      <c r="F123" s="16"/>
      <c r="G123" s="16"/>
    </row>
    <row r="124" spans="2:7" ht="12.75">
      <c r="B124" s="16"/>
      <c r="C124" s="16"/>
      <c r="D124" s="17"/>
      <c r="E124" s="16"/>
      <c r="F124" s="16"/>
      <c r="G124" s="16"/>
    </row>
    <row r="125" spans="2:7" ht="12.75">
      <c r="B125" s="16"/>
      <c r="C125" s="16"/>
      <c r="D125" s="17"/>
      <c r="E125" s="16"/>
      <c r="F125" s="16"/>
      <c r="G125" s="16"/>
    </row>
    <row r="126" spans="2:7" ht="12.75">
      <c r="B126" s="16"/>
      <c r="C126" s="16"/>
      <c r="D126" s="17"/>
      <c r="E126" s="16"/>
      <c r="F126" s="16"/>
      <c r="G126" s="16"/>
    </row>
    <row r="127" spans="2:7" ht="12.75">
      <c r="B127" s="16"/>
      <c r="C127" s="16"/>
      <c r="D127" s="17"/>
      <c r="E127" s="16"/>
      <c r="F127" s="16"/>
      <c r="G127" s="16"/>
    </row>
    <row r="128" spans="2:7" ht="12.75">
      <c r="B128" s="16"/>
      <c r="C128" s="16"/>
      <c r="D128" s="17"/>
      <c r="E128" s="16"/>
      <c r="F128" s="16"/>
      <c r="G128" s="16"/>
    </row>
    <row r="129" spans="2:7" ht="12.75">
      <c r="B129" s="16"/>
      <c r="C129" s="16"/>
      <c r="D129" s="17"/>
      <c r="E129" s="16"/>
      <c r="F129" s="16"/>
      <c r="G129" s="16"/>
    </row>
    <row r="130" spans="2:7" ht="12.75">
      <c r="B130" s="16"/>
      <c r="C130" s="16"/>
      <c r="D130" s="17"/>
      <c r="E130" s="16"/>
      <c r="F130" s="16"/>
      <c r="G130" s="16"/>
    </row>
    <row r="131" spans="2:7" ht="12.75">
      <c r="B131" s="16"/>
      <c r="C131" s="16"/>
      <c r="D131" s="17"/>
      <c r="E131" s="16"/>
      <c r="F131" s="16"/>
      <c r="G131" s="16"/>
    </row>
    <row r="132" spans="2:7" ht="12.75">
      <c r="B132" s="16"/>
      <c r="C132" s="16"/>
      <c r="D132" s="17"/>
      <c r="E132" s="16"/>
      <c r="F132" s="16"/>
      <c r="G132" s="16"/>
    </row>
    <row r="133" spans="2:7" ht="12.75">
      <c r="B133" s="16"/>
      <c r="C133" s="16"/>
      <c r="D133" s="17"/>
      <c r="E133" s="16"/>
      <c r="F133" s="16"/>
      <c r="G133" s="16"/>
    </row>
    <row r="134" spans="2:7" ht="12.75">
      <c r="B134" s="16"/>
      <c r="C134" s="16"/>
      <c r="D134" s="17"/>
      <c r="E134" s="16"/>
      <c r="F134" s="16"/>
      <c r="G134" s="16"/>
    </row>
    <row r="135" spans="2:7" ht="12.75">
      <c r="B135" s="16"/>
      <c r="C135" s="16"/>
      <c r="D135" s="17"/>
      <c r="E135" s="16"/>
      <c r="F135" s="16"/>
      <c r="G135" s="16"/>
    </row>
    <row r="136" spans="2:7" ht="12.75">
      <c r="B136" s="16"/>
      <c r="C136" s="16"/>
      <c r="D136" s="17"/>
      <c r="E136" s="16"/>
      <c r="F136" s="16"/>
      <c r="G136" s="16"/>
    </row>
    <row r="137" spans="2:7" ht="12.75">
      <c r="B137" s="16"/>
      <c r="C137" s="16"/>
      <c r="D137" s="17"/>
      <c r="E137" s="16"/>
      <c r="F137" s="16"/>
      <c r="G137" s="16"/>
    </row>
    <row r="138" spans="2:7" ht="12.75">
      <c r="B138" s="16"/>
      <c r="C138" s="16"/>
      <c r="D138" s="17"/>
      <c r="E138" s="16"/>
      <c r="F138" s="16"/>
      <c r="G138" s="16"/>
    </row>
    <row r="139" spans="2:7" ht="12.75">
      <c r="B139" s="16"/>
      <c r="C139" s="16"/>
      <c r="D139" s="17"/>
      <c r="E139" s="16"/>
      <c r="F139" s="16"/>
      <c r="G139" s="16"/>
    </row>
    <row r="140" spans="2:7" ht="12.75">
      <c r="B140" s="16"/>
      <c r="C140" s="16"/>
      <c r="D140" s="17"/>
      <c r="E140" s="16"/>
      <c r="F140" s="16"/>
      <c r="G140" s="16"/>
    </row>
    <row r="141" spans="2:7" ht="12.75">
      <c r="B141" s="16"/>
      <c r="C141" s="16"/>
      <c r="D141" s="17"/>
      <c r="E141" s="16"/>
      <c r="F141" s="16"/>
      <c r="G141" s="16"/>
    </row>
    <row r="142" spans="2:7" ht="12.75">
      <c r="B142" s="16"/>
      <c r="C142" s="16"/>
      <c r="D142" s="17"/>
      <c r="E142" s="16"/>
      <c r="F142" s="16"/>
      <c r="G142" s="16"/>
    </row>
    <row r="143" spans="2:7" ht="12.75">
      <c r="B143" s="16"/>
      <c r="C143" s="16"/>
      <c r="D143" s="17"/>
      <c r="E143" s="16"/>
      <c r="F143" s="16"/>
      <c r="G143" s="16"/>
    </row>
    <row r="144" spans="2:7" ht="12.75">
      <c r="B144" s="16"/>
      <c r="C144" s="16"/>
      <c r="D144" s="17"/>
      <c r="E144" s="16"/>
      <c r="F144" s="16"/>
      <c r="G144" s="16"/>
    </row>
    <row r="145" spans="2:7" ht="12.75">
      <c r="B145" s="16"/>
      <c r="C145" s="16"/>
      <c r="D145" s="17"/>
      <c r="E145" s="16"/>
      <c r="F145" s="16"/>
      <c r="G145" s="16"/>
    </row>
    <row r="146" spans="2:7" ht="12.75">
      <c r="B146" s="16"/>
      <c r="C146" s="16"/>
      <c r="D146" s="17"/>
      <c r="E146" s="16"/>
      <c r="F146" s="16"/>
      <c r="G146" s="16"/>
    </row>
    <row r="147" spans="2:7" ht="12.75">
      <c r="B147" s="16"/>
      <c r="C147" s="16"/>
      <c r="D147" s="17"/>
      <c r="E147" s="16"/>
      <c r="F147" s="16"/>
      <c r="G147" s="16"/>
    </row>
    <row r="148" spans="2:7" ht="12.75">
      <c r="B148" s="16"/>
      <c r="C148" s="16"/>
      <c r="D148" s="17"/>
      <c r="E148" s="16"/>
      <c r="F148" s="16"/>
      <c r="G148" s="16"/>
    </row>
    <row r="149" spans="2:7" ht="12.75">
      <c r="B149" s="16"/>
      <c r="C149" s="16"/>
      <c r="D149" s="17"/>
      <c r="E149" s="16"/>
      <c r="F149" s="16"/>
      <c r="G149" s="16"/>
    </row>
    <row r="150" spans="2:7" ht="12.75">
      <c r="B150" s="16"/>
      <c r="C150" s="16"/>
      <c r="D150" s="17"/>
      <c r="E150" s="16"/>
      <c r="F150" s="16"/>
      <c r="G150" s="16"/>
    </row>
    <row r="151" spans="2:7" ht="12.75">
      <c r="B151" s="16"/>
      <c r="C151" s="16"/>
      <c r="D151" s="17"/>
      <c r="E151" s="16"/>
      <c r="F151" s="16"/>
      <c r="G151" s="16"/>
    </row>
    <row r="152" spans="2:7" ht="12.75">
      <c r="B152" s="16"/>
      <c r="C152" s="16"/>
      <c r="D152" s="17"/>
      <c r="E152" s="16"/>
      <c r="F152" s="16"/>
      <c r="G152" s="16"/>
    </row>
    <row r="153" spans="2:7" ht="12.75">
      <c r="B153" s="16"/>
      <c r="C153" s="16"/>
      <c r="D153" s="17"/>
      <c r="E153" s="16"/>
      <c r="F153" s="16"/>
      <c r="G153" s="16"/>
    </row>
    <row r="154" spans="2:7" ht="12.75">
      <c r="B154" s="16"/>
      <c r="C154" s="16"/>
      <c r="D154" s="17"/>
      <c r="E154" s="16"/>
      <c r="F154" s="16"/>
      <c r="G154" s="16"/>
    </row>
    <row r="155" spans="2:7" ht="12.75">
      <c r="B155" s="16"/>
      <c r="C155" s="16"/>
      <c r="D155" s="17"/>
      <c r="E155" s="16"/>
      <c r="F155" s="16"/>
      <c r="G155" s="16"/>
    </row>
    <row r="156" spans="2:7" ht="12.75">
      <c r="B156" s="16"/>
      <c r="C156" s="16"/>
      <c r="D156" s="17"/>
      <c r="E156" s="16"/>
      <c r="F156" s="16"/>
      <c r="G156" s="16"/>
    </row>
    <row r="157" spans="2:7" ht="12.75">
      <c r="B157" s="16"/>
      <c r="C157" s="16"/>
      <c r="D157" s="17"/>
      <c r="E157" s="16"/>
      <c r="F157" s="16"/>
      <c r="G157" s="16"/>
    </row>
    <row r="158" spans="2:7" ht="12.75">
      <c r="B158" s="16"/>
      <c r="C158" s="16"/>
      <c r="D158" s="17"/>
      <c r="E158" s="16"/>
      <c r="F158" s="16"/>
      <c r="G158" s="16"/>
    </row>
    <row r="159" spans="2:7" ht="12.75">
      <c r="B159" s="16"/>
      <c r="C159" s="16"/>
      <c r="D159" s="17"/>
      <c r="E159" s="16"/>
      <c r="F159" s="16"/>
      <c r="G159" s="16"/>
    </row>
    <row r="160" spans="2:7" ht="12.75">
      <c r="B160" s="16"/>
      <c r="C160" s="16"/>
      <c r="D160" s="17"/>
      <c r="E160" s="16"/>
      <c r="F160" s="16"/>
      <c r="G160" s="16"/>
    </row>
    <row r="161" spans="2:7" ht="12.75">
      <c r="B161" s="16"/>
      <c r="C161" s="16"/>
      <c r="D161" s="17"/>
      <c r="E161" s="16"/>
      <c r="F161" s="16"/>
      <c r="G161" s="16"/>
    </row>
    <row r="162" spans="2:7" ht="12.75">
      <c r="B162" s="16"/>
      <c r="C162" s="16"/>
      <c r="D162" s="17"/>
      <c r="E162" s="16"/>
      <c r="F162" s="16"/>
      <c r="G162" s="16"/>
    </row>
    <row r="163" spans="2:7" ht="12.75">
      <c r="B163" s="16"/>
      <c r="C163" s="16"/>
      <c r="D163" s="17"/>
      <c r="E163" s="16"/>
      <c r="F163" s="16"/>
      <c r="G163" s="16"/>
    </row>
    <row r="164" spans="2:7" ht="12.75">
      <c r="B164" s="16"/>
      <c r="C164" s="16"/>
      <c r="D164" s="17"/>
      <c r="E164" s="16"/>
      <c r="F164" s="16"/>
      <c r="G164" s="16"/>
    </row>
    <row r="165" spans="2:7" ht="12.75">
      <c r="B165" s="16"/>
      <c r="C165" s="16"/>
      <c r="D165" s="17"/>
      <c r="E165" s="16"/>
      <c r="F165" s="16"/>
      <c r="G165" s="16"/>
    </row>
    <row r="166" spans="2:7" ht="12.75">
      <c r="B166" s="16"/>
      <c r="C166" s="16"/>
      <c r="D166" s="17"/>
      <c r="E166" s="16"/>
      <c r="F166" s="16"/>
      <c r="G166" s="16"/>
    </row>
    <row r="167" spans="2:7" ht="12.75">
      <c r="B167" s="16"/>
      <c r="C167" s="16"/>
      <c r="D167" s="17"/>
      <c r="E167" s="16"/>
      <c r="F167" s="16"/>
      <c r="G167" s="16"/>
    </row>
    <row r="168" spans="2:7" ht="12.75">
      <c r="B168" s="16"/>
      <c r="C168" s="16"/>
      <c r="D168" s="17"/>
      <c r="E168" s="16"/>
      <c r="F168" s="16"/>
      <c r="G168" s="16"/>
    </row>
    <row r="169" spans="2:7" ht="12.75">
      <c r="B169" s="16"/>
      <c r="C169" s="16"/>
      <c r="D169" s="17"/>
      <c r="E169" s="16"/>
      <c r="F169" s="16"/>
      <c r="G169" s="16"/>
    </row>
    <row r="170" spans="2:7" ht="12.75">
      <c r="B170" s="16"/>
      <c r="C170" s="16"/>
      <c r="D170" s="17"/>
      <c r="E170" s="16"/>
      <c r="F170" s="16"/>
      <c r="G170" s="16"/>
    </row>
    <row r="171" spans="2:7" ht="12.75">
      <c r="B171" s="16"/>
      <c r="C171" s="16"/>
      <c r="D171" s="17"/>
      <c r="E171" s="16"/>
      <c r="F171" s="16"/>
      <c r="G171" s="16"/>
    </row>
    <row r="172" spans="2:7" ht="12.75">
      <c r="B172" s="16"/>
      <c r="C172" s="16"/>
      <c r="D172" s="17"/>
      <c r="E172" s="16"/>
      <c r="F172" s="16"/>
      <c r="G172" s="16"/>
    </row>
    <row r="173" spans="2:7" ht="12.75">
      <c r="B173" s="16"/>
      <c r="C173" s="16"/>
      <c r="D173" s="17"/>
      <c r="E173" s="16"/>
      <c r="F173" s="16"/>
      <c r="G173" s="16"/>
    </row>
    <row r="174" spans="2:7" ht="12.75">
      <c r="B174" s="16"/>
      <c r="C174" s="16"/>
      <c r="D174" s="17"/>
      <c r="E174" s="16"/>
      <c r="F174" s="16"/>
      <c r="G174" s="16"/>
    </row>
    <row r="175" spans="2:7" ht="12.75">
      <c r="B175" s="16"/>
      <c r="C175" s="16"/>
      <c r="D175" s="17"/>
      <c r="E175" s="16"/>
      <c r="F175" s="16"/>
      <c r="G175" s="16"/>
    </row>
    <row r="176" spans="2:7" ht="12.75">
      <c r="B176" s="16"/>
      <c r="C176" s="16"/>
      <c r="D176" s="17"/>
      <c r="E176" s="16"/>
      <c r="F176" s="16"/>
      <c r="G176" s="16"/>
    </row>
    <row r="177" spans="2:7" ht="12.75">
      <c r="B177" s="16"/>
      <c r="C177" s="16"/>
      <c r="D177" s="17"/>
      <c r="E177" s="16"/>
      <c r="F177" s="16"/>
      <c r="G177" s="16"/>
    </row>
    <row r="178" spans="2:7" ht="12.75">
      <c r="B178" s="16"/>
      <c r="C178" s="16"/>
      <c r="D178" s="17"/>
      <c r="E178" s="16"/>
      <c r="F178" s="16"/>
      <c r="G178" s="16"/>
    </row>
    <row r="179" spans="2:7" ht="12.75">
      <c r="B179" s="16"/>
      <c r="C179" s="16"/>
      <c r="D179" s="17"/>
      <c r="E179" s="16"/>
      <c r="F179" s="16"/>
      <c r="G179" s="16"/>
    </row>
    <row r="180" spans="2:7" ht="12.75">
      <c r="B180" s="16"/>
      <c r="C180" s="16"/>
      <c r="D180" s="17"/>
      <c r="E180" s="16"/>
      <c r="F180" s="16"/>
      <c r="G180" s="16"/>
    </row>
    <row r="181" spans="2:7" ht="12.75">
      <c r="B181" s="16"/>
      <c r="C181" s="16"/>
      <c r="D181" s="17"/>
      <c r="E181" s="16"/>
      <c r="F181" s="16"/>
      <c r="G181" s="16"/>
    </row>
    <row r="182" spans="2:7" ht="12.75">
      <c r="B182" s="16"/>
      <c r="C182" s="16"/>
      <c r="D182" s="17"/>
      <c r="E182" s="16"/>
      <c r="F182" s="16"/>
      <c r="G182" s="16"/>
    </row>
    <row r="183" spans="2:7" ht="12.75">
      <c r="B183" s="16"/>
      <c r="C183" s="16"/>
      <c r="D183" s="17"/>
      <c r="E183" s="16"/>
      <c r="F183" s="16"/>
      <c r="G183" s="16"/>
    </row>
    <row r="184" spans="2:7" ht="12.75">
      <c r="B184" s="16"/>
      <c r="C184" s="16"/>
      <c r="D184" s="17"/>
      <c r="E184" s="16"/>
      <c r="F184" s="16"/>
      <c r="G184" s="16"/>
    </row>
    <row r="185" spans="2:7" ht="12.75">
      <c r="B185" s="16"/>
      <c r="C185" s="16"/>
      <c r="D185" s="17"/>
      <c r="E185" s="16"/>
      <c r="F185" s="16"/>
      <c r="G185" s="16"/>
    </row>
    <row r="186" spans="2:7" ht="12.75">
      <c r="B186" s="16"/>
      <c r="C186" s="16"/>
      <c r="D186" s="17"/>
      <c r="E186" s="16"/>
      <c r="F186" s="16"/>
      <c r="G186" s="16"/>
    </row>
    <row r="187" spans="2:7" ht="12.75">
      <c r="B187" s="16"/>
      <c r="C187" s="16"/>
      <c r="D187" s="17"/>
      <c r="E187" s="16"/>
      <c r="F187" s="16"/>
      <c r="G187" s="16"/>
    </row>
    <row r="188" spans="2:7" ht="12.75">
      <c r="B188" s="16"/>
      <c r="C188" s="16"/>
      <c r="D188" s="17"/>
      <c r="E188" s="16"/>
      <c r="F188" s="16"/>
      <c r="G188" s="16"/>
    </row>
    <row r="189" spans="2:7" ht="12.75">
      <c r="B189" s="16"/>
      <c r="C189" s="16"/>
      <c r="D189" s="17"/>
      <c r="E189" s="16"/>
      <c r="F189" s="16"/>
      <c r="G189" s="16"/>
    </row>
    <row r="190" spans="2:7" ht="12.75">
      <c r="B190" s="16"/>
      <c r="C190" s="16"/>
      <c r="D190" s="17"/>
      <c r="E190" s="16"/>
      <c r="F190" s="16"/>
      <c r="G190" s="16"/>
    </row>
    <row r="191" spans="2:7" ht="12.75">
      <c r="B191" s="16"/>
      <c r="C191" s="16"/>
      <c r="D191" s="17"/>
      <c r="E191" s="16"/>
      <c r="F191" s="16"/>
      <c r="G191" s="16"/>
    </row>
    <row r="192" spans="2:7" ht="12.75">
      <c r="B192" s="16"/>
      <c r="C192" s="16"/>
      <c r="D192" s="17"/>
      <c r="E192" s="16"/>
      <c r="F192" s="16"/>
      <c r="G192" s="16"/>
    </row>
    <row r="193" spans="2:7" ht="12.75">
      <c r="B193" s="16"/>
      <c r="C193" s="16"/>
      <c r="D193" s="17"/>
      <c r="E193" s="16"/>
      <c r="F193" s="16"/>
      <c r="G193" s="16"/>
    </row>
    <row r="194" spans="2:7" ht="12.75">
      <c r="B194" s="16"/>
      <c r="C194" s="16"/>
      <c r="D194" s="17"/>
      <c r="E194" s="16"/>
      <c r="F194" s="16"/>
      <c r="G194" s="16"/>
    </row>
    <row r="195" spans="2:7" ht="12.75">
      <c r="B195" s="16"/>
      <c r="C195" s="16"/>
      <c r="D195" s="17"/>
      <c r="E195" s="16"/>
      <c r="F195" s="16"/>
      <c r="G195" s="16"/>
    </row>
    <row r="196" spans="2:7" ht="12.75">
      <c r="B196" s="16"/>
      <c r="C196" s="16"/>
      <c r="D196" s="17"/>
      <c r="E196" s="16"/>
      <c r="F196" s="16"/>
      <c r="G196" s="16"/>
    </row>
    <row r="197" spans="2:7" ht="12.75">
      <c r="B197" s="16"/>
      <c r="C197" s="16"/>
      <c r="D197" s="17"/>
      <c r="E197" s="16"/>
      <c r="F197" s="16"/>
      <c r="G197" s="16"/>
    </row>
    <row r="198" spans="2:7" ht="12.75">
      <c r="B198" s="16"/>
      <c r="C198" s="16"/>
      <c r="D198" s="17"/>
      <c r="E198" s="16"/>
      <c r="F198" s="16"/>
      <c r="G198" s="16"/>
    </row>
    <row r="199" spans="2:7" ht="12.75">
      <c r="B199" s="16"/>
      <c r="C199" s="16"/>
      <c r="D199" s="17"/>
      <c r="E199" s="16"/>
      <c r="F199" s="16"/>
      <c r="G199" s="16"/>
    </row>
    <row r="200" spans="2:7" ht="12.75">
      <c r="B200" s="16"/>
      <c r="C200" s="16"/>
      <c r="D200" s="17"/>
      <c r="E200" s="16"/>
      <c r="F200" s="16"/>
      <c r="G200" s="16"/>
    </row>
    <row r="201" spans="2:7" ht="12.75">
      <c r="B201" s="16"/>
      <c r="C201" s="16"/>
      <c r="D201" s="17"/>
      <c r="E201" s="16"/>
      <c r="F201" s="16"/>
      <c r="G201" s="16"/>
    </row>
    <row r="202" spans="2:7" ht="12.75">
      <c r="B202" s="16"/>
      <c r="C202" s="16"/>
      <c r="D202" s="17"/>
      <c r="E202" s="16"/>
      <c r="F202" s="16"/>
      <c r="G202" s="16"/>
    </row>
    <row r="203" spans="2:7" ht="12.75">
      <c r="B203" s="16"/>
      <c r="C203" s="16"/>
      <c r="D203" s="17"/>
      <c r="E203" s="16"/>
      <c r="F203" s="16"/>
      <c r="G203" s="16"/>
    </row>
    <row r="204" spans="2:7" ht="12.75">
      <c r="B204" s="16"/>
      <c r="C204" s="16"/>
      <c r="D204" s="17"/>
      <c r="E204" s="16"/>
      <c r="F204" s="16"/>
      <c r="G204" s="16"/>
    </row>
    <row r="205" spans="2:7" ht="12.75">
      <c r="B205" s="16"/>
      <c r="C205" s="16"/>
      <c r="D205" s="17"/>
      <c r="E205" s="16"/>
      <c r="F205" s="16"/>
      <c r="G205" s="16"/>
    </row>
    <row r="206" spans="2:7" ht="12.75">
      <c r="B206" s="16"/>
      <c r="C206" s="16"/>
      <c r="D206" s="17"/>
      <c r="E206" s="16"/>
      <c r="F206" s="16"/>
      <c r="G206" s="16"/>
    </row>
    <row r="207" spans="2:7" ht="12.75">
      <c r="B207" s="16"/>
      <c r="C207" s="16"/>
      <c r="D207" s="17"/>
      <c r="E207" s="16"/>
      <c r="F207" s="16"/>
      <c r="G207" s="16"/>
    </row>
    <row r="208" spans="2:7" ht="12.75">
      <c r="B208" s="16"/>
      <c r="C208" s="16"/>
      <c r="D208" s="17"/>
      <c r="E208" s="16"/>
      <c r="F208" s="16"/>
      <c r="G208" s="16"/>
    </row>
    <row r="209" spans="2:7" ht="12.75">
      <c r="B209" s="16"/>
      <c r="C209" s="16"/>
      <c r="D209" s="17"/>
      <c r="E209" s="16"/>
      <c r="F209" s="16"/>
      <c r="G209" s="16"/>
    </row>
    <row r="210" spans="2:7" ht="12.75">
      <c r="B210" s="16"/>
      <c r="C210" s="16"/>
      <c r="D210" s="17"/>
      <c r="E210" s="16"/>
      <c r="F210" s="16"/>
      <c r="G210" s="16"/>
    </row>
    <row r="211" spans="2:7" ht="12.75">
      <c r="B211" s="16"/>
      <c r="C211" s="16"/>
      <c r="D211" s="17"/>
      <c r="E211" s="16"/>
      <c r="F211" s="16"/>
      <c r="G211" s="16"/>
    </row>
    <row r="212" spans="2:7" ht="12.75">
      <c r="B212" s="16"/>
      <c r="C212" s="16"/>
      <c r="D212" s="17"/>
      <c r="E212" s="16"/>
      <c r="F212" s="16"/>
      <c r="G212" s="16"/>
    </row>
    <row r="213" spans="2:7" ht="12.75">
      <c r="B213" s="16"/>
      <c r="C213" s="16"/>
      <c r="D213" s="17"/>
      <c r="E213" s="16"/>
      <c r="F213" s="16"/>
      <c r="G213" s="16"/>
    </row>
    <row r="214" spans="2:7" ht="12.75">
      <c r="B214" s="16"/>
      <c r="C214" s="16"/>
      <c r="D214" s="17"/>
      <c r="E214" s="16"/>
      <c r="F214" s="16"/>
      <c r="G214" s="16"/>
    </row>
    <row r="215" spans="2:7" ht="12.75">
      <c r="B215" s="16"/>
      <c r="C215" s="16"/>
      <c r="D215" s="17"/>
      <c r="E215" s="16"/>
      <c r="F215" s="16"/>
      <c r="G215" s="16"/>
    </row>
    <row r="216" spans="2:7" ht="12.75">
      <c r="B216" s="16"/>
      <c r="C216" s="16"/>
      <c r="D216" s="17"/>
      <c r="E216" s="16"/>
      <c r="F216" s="16"/>
      <c r="G216" s="16"/>
    </row>
    <row r="217" spans="2:7" ht="12.75">
      <c r="B217" s="16"/>
      <c r="C217" s="16"/>
      <c r="D217" s="17"/>
      <c r="E217" s="16"/>
      <c r="F217" s="16"/>
      <c r="G217" s="16"/>
    </row>
    <row r="218" spans="2:7" ht="12.75">
      <c r="B218" s="16"/>
      <c r="C218" s="16"/>
      <c r="D218" s="17"/>
      <c r="E218" s="16"/>
      <c r="F218" s="16"/>
      <c r="G218" s="16"/>
    </row>
    <row r="219" spans="2:7" ht="12.75">
      <c r="B219" s="16"/>
      <c r="C219" s="16"/>
      <c r="D219" s="17"/>
      <c r="E219" s="16"/>
      <c r="F219" s="16"/>
      <c r="G219" s="16"/>
    </row>
    <row r="220" spans="2:7" ht="12.75">
      <c r="B220" s="16"/>
      <c r="C220" s="16"/>
      <c r="D220" s="17"/>
      <c r="E220" s="16"/>
      <c r="F220" s="16"/>
      <c r="G220" s="16"/>
    </row>
    <row r="221" spans="2:7" ht="12.75">
      <c r="B221" s="16"/>
      <c r="C221" s="16"/>
      <c r="D221" s="17"/>
      <c r="E221" s="16"/>
      <c r="F221" s="16"/>
      <c r="G221" s="16"/>
    </row>
    <row r="222" spans="2:7" ht="12.75">
      <c r="B222" s="16"/>
      <c r="C222" s="16"/>
      <c r="D222" s="17"/>
      <c r="E222" s="16"/>
      <c r="F222" s="16"/>
      <c r="G222" s="16"/>
    </row>
    <row r="223" spans="2:7" ht="12.75">
      <c r="B223" s="16"/>
      <c r="C223" s="16"/>
      <c r="D223" s="17"/>
      <c r="E223" s="16"/>
      <c r="F223" s="16"/>
      <c r="G223" s="16"/>
    </row>
    <row r="224" spans="2:7" ht="12.75">
      <c r="B224" s="16"/>
      <c r="C224" s="16"/>
      <c r="D224" s="17"/>
      <c r="E224" s="16"/>
      <c r="F224" s="16"/>
      <c r="G224" s="16"/>
    </row>
    <row r="225" spans="2:7" ht="12.75">
      <c r="B225" s="16"/>
      <c r="C225" s="16"/>
      <c r="D225" s="17"/>
      <c r="E225" s="16"/>
      <c r="F225" s="16"/>
      <c r="G225" s="16"/>
    </row>
    <row r="226" spans="2:7" ht="12.75">
      <c r="B226" s="16"/>
      <c r="C226" s="16"/>
      <c r="D226" s="17"/>
      <c r="E226" s="16"/>
      <c r="F226" s="16"/>
      <c r="G226" s="16"/>
    </row>
    <row r="227" spans="2:7" ht="12.75">
      <c r="B227" s="16"/>
      <c r="C227" s="16"/>
      <c r="D227" s="17"/>
      <c r="E227" s="16"/>
      <c r="F227" s="16"/>
      <c r="G227" s="16"/>
    </row>
    <row r="228" spans="2:7" ht="12.75">
      <c r="B228" s="16"/>
      <c r="C228" s="16"/>
      <c r="D228" s="17"/>
      <c r="E228" s="16"/>
      <c r="F228" s="16"/>
      <c r="G228" s="16"/>
    </row>
    <row r="229" spans="2:7" ht="12.75">
      <c r="B229" s="16"/>
      <c r="C229" s="16"/>
      <c r="D229" s="17"/>
      <c r="E229" s="16"/>
      <c r="F229" s="16"/>
      <c r="G229" s="16"/>
    </row>
    <row r="230" spans="2:7" ht="12.75">
      <c r="B230" s="16"/>
      <c r="C230" s="16"/>
      <c r="D230" s="17"/>
      <c r="E230" s="16"/>
      <c r="F230" s="16"/>
      <c r="G230" s="16"/>
    </row>
    <row r="231" spans="2:7" ht="12.75">
      <c r="B231" s="16"/>
      <c r="C231" s="16"/>
      <c r="D231" s="17"/>
      <c r="E231" s="16"/>
      <c r="F231" s="16"/>
      <c r="G231" s="16"/>
    </row>
    <row r="232" spans="2:7" ht="12.75">
      <c r="B232" s="16"/>
      <c r="C232" s="16"/>
      <c r="D232" s="17"/>
      <c r="E232" s="16"/>
      <c r="F232" s="16"/>
      <c r="G232" s="16"/>
    </row>
    <row r="233" spans="2:7" ht="12.75">
      <c r="B233" s="16"/>
      <c r="C233" s="16"/>
      <c r="D233" s="17"/>
      <c r="E233" s="16"/>
      <c r="F233" s="16"/>
      <c r="G233" s="16"/>
    </row>
    <row r="234" spans="2:7" ht="12.75">
      <c r="B234" s="16"/>
      <c r="C234" s="16"/>
      <c r="D234" s="17"/>
      <c r="E234" s="16"/>
      <c r="F234" s="16"/>
      <c r="G234" s="16"/>
    </row>
    <row r="235" spans="2:7" ht="12.75">
      <c r="B235" s="16"/>
      <c r="C235" s="16"/>
      <c r="D235" s="17"/>
      <c r="E235" s="16"/>
      <c r="F235" s="16"/>
      <c r="G235" s="16"/>
    </row>
    <row r="236" spans="2:7" ht="12.75">
      <c r="B236" s="16"/>
      <c r="C236" s="16"/>
      <c r="D236" s="17"/>
      <c r="E236" s="16"/>
      <c r="F236" s="16"/>
      <c r="G236" s="16"/>
    </row>
    <row r="237" spans="2:7" ht="12.75">
      <c r="B237" s="16"/>
      <c r="C237" s="16"/>
      <c r="D237" s="17"/>
      <c r="E237" s="16"/>
      <c r="F237" s="16"/>
      <c r="G237" s="16"/>
    </row>
    <row r="238" spans="2:7" ht="12.75">
      <c r="B238" s="16"/>
      <c r="C238" s="16"/>
      <c r="D238" s="17"/>
      <c r="E238" s="16"/>
      <c r="F238" s="16"/>
      <c r="G238" s="16"/>
    </row>
    <row r="239" spans="2:7" ht="12.75">
      <c r="B239" s="16"/>
      <c r="C239" s="16"/>
      <c r="D239" s="17"/>
      <c r="E239" s="16"/>
      <c r="F239" s="16"/>
      <c r="G239" s="16"/>
    </row>
    <row r="240" spans="2:7" ht="12.75">
      <c r="B240" s="16"/>
      <c r="C240" s="16"/>
      <c r="D240" s="17"/>
      <c r="E240" s="16"/>
      <c r="F240" s="16"/>
      <c r="G240" s="16"/>
    </row>
    <row r="241" spans="2:7" ht="12.75">
      <c r="B241" s="16"/>
      <c r="C241" s="16"/>
      <c r="D241" s="17"/>
      <c r="E241" s="16"/>
      <c r="F241" s="16"/>
      <c r="G241" s="16"/>
    </row>
    <row r="242" spans="2:7" ht="12.75">
      <c r="B242" s="16"/>
      <c r="C242" s="16"/>
      <c r="D242" s="17"/>
      <c r="E242" s="16"/>
      <c r="F242" s="16"/>
      <c r="G242" s="16"/>
    </row>
    <row r="243" spans="2:7" ht="12.75">
      <c r="B243" s="16"/>
      <c r="C243" s="16"/>
      <c r="D243" s="17"/>
      <c r="E243" s="16"/>
      <c r="F243" s="16"/>
      <c r="G243" s="16"/>
    </row>
    <row r="244" spans="2:7" ht="12.75">
      <c r="B244" s="16"/>
      <c r="C244" s="16"/>
      <c r="D244" s="17"/>
      <c r="E244" s="16"/>
      <c r="F244" s="16"/>
      <c r="G244" s="16"/>
    </row>
    <row r="245" spans="2:7" ht="12.75">
      <c r="B245" s="16"/>
      <c r="C245" s="16"/>
      <c r="D245" s="17"/>
      <c r="E245" s="16"/>
      <c r="F245" s="16"/>
      <c r="G245" s="16"/>
    </row>
    <row r="246" spans="2:7" ht="12.75">
      <c r="B246" s="16"/>
      <c r="C246" s="16"/>
      <c r="D246" s="17"/>
      <c r="E246" s="16"/>
      <c r="F246" s="16"/>
      <c r="G246" s="16"/>
    </row>
    <row r="247" spans="2:7" ht="12.75">
      <c r="B247" s="16"/>
      <c r="C247" s="16"/>
      <c r="D247" s="17"/>
      <c r="E247" s="16"/>
      <c r="F247" s="16"/>
      <c r="G247" s="16"/>
    </row>
    <row r="248" spans="2:7" ht="12.75">
      <c r="B248" s="16"/>
      <c r="C248" s="16"/>
      <c r="D248" s="17"/>
      <c r="E248" s="16"/>
      <c r="F248" s="16"/>
      <c r="G248" s="16"/>
    </row>
    <row r="249" spans="2:7" ht="12.75">
      <c r="B249" s="16"/>
      <c r="C249" s="16"/>
      <c r="D249" s="17"/>
      <c r="E249" s="16"/>
      <c r="F249" s="16"/>
      <c r="G249" s="16"/>
    </row>
    <row r="250" spans="2:7" ht="12.75">
      <c r="B250" s="16"/>
      <c r="C250" s="16"/>
      <c r="D250" s="17"/>
      <c r="E250" s="16"/>
      <c r="F250" s="16"/>
      <c r="G250" s="16"/>
    </row>
    <row r="251" spans="2:7" ht="12.75">
      <c r="B251" s="16"/>
      <c r="C251" s="16"/>
      <c r="D251" s="17"/>
      <c r="E251" s="16"/>
      <c r="F251" s="16"/>
      <c r="G251" s="16"/>
    </row>
    <row r="252" spans="2:7" ht="12.75">
      <c r="B252" s="16"/>
      <c r="C252" s="16"/>
      <c r="D252" s="17"/>
      <c r="E252" s="16"/>
      <c r="F252" s="16"/>
      <c r="G252" s="16"/>
    </row>
    <row r="253" spans="2:7" ht="12.75">
      <c r="B253" s="16"/>
      <c r="C253" s="16"/>
      <c r="D253" s="17"/>
      <c r="E253" s="16"/>
      <c r="F253" s="16"/>
      <c r="G253" s="16"/>
    </row>
    <row r="254" spans="2:7" ht="12.75">
      <c r="B254" s="16"/>
      <c r="C254" s="16"/>
      <c r="D254" s="17"/>
      <c r="E254" s="16"/>
      <c r="F254" s="16"/>
      <c r="G254" s="16"/>
    </row>
    <row r="255" spans="2:7" ht="12.75">
      <c r="B255" s="16"/>
      <c r="C255" s="16"/>
      <c r="D255" s="17"/>
      <c r="E255" s="16"/>
      <c r="F255" s="16"/>
      <c r="G255" s="16"/>
    </row>
    <row r="256" spans="2:7" ht="12.75">
      <c r="B256" s="16"/>
      <c r="C256" s="16"/>
      <c r="D256" s="17"/>
      <c r="E256" s="16"/>
      <c r="F256" s="16"/>
      <c r="G256" s="16"/>
    </row>
    <row r="257" spans="2:7" ht="12.75">
      <c r="B257" s="16"/>
      <c r="C257" s="16"/>
      <c r="D257" s="17"/>
      <c r="E257" s="16"/>
      <c r="F257" s="16"/>
      <c r="G257" s="16"/>
    </row>
    <row r="258" spans="2:7" ht="12.75">
      <c r="B258" s="16"/>
      <c r="C258" s="16"/>
      <c r="D258" s="17"/>
      <c r="E258" s="16"/>
      <c r="F258" s="16"/>
      <c r="G258" s="16"/>
    </row>
    <row r="259" spans="2:7" ht="12.75">
      <c r="B259" s="16"/>
      <c r="C259" s="16"/>
      <c r="D259" s="17"/>
      <c r="E259" s="16"/>
      <c r="F259" s="16"/>
      <c r="G259" s="16"/>
    </row>
    <row r="260" spans="2:7" ht="12.75">
      <c r="B260" s="16"/>
      <c r="C260" s="16"/>
      <c r="D260" s="17"/>
      <c r="E260" s="16"/>
      <c r="F260" s="16"/>
      <c r="G260" s="16"/>
    </row>
    <row r="261" spans="2:7" ht="12.75">
      <c r="B261" s="16"/>
      <c r="C261" s="16"/>
      <c r="D261" s="17"/>
      <c r="E261" s="16"/>
      <c r="F261" s="16"/>
      <c r="G261" s="16"/>
    </row>
    <row r="262" spans="2:7" ht="12.75">
      <c r="B262" s="16"/>
      <c r="C262" s="16"/>
      <c r="D262" s="17"/>
      <c r="E262" s="16"/>
      <c r="F262" s="16"/>
      <c r="G262" s="16"/>
    </row>
    <row r="263" spans="2:7" ht="12.75">
      <c r="B263" s="16"/>
      <c r="C263" s="16"/>
      <c r="D263" s="17"/>
      <c r="E263" s="16"/>
      <c r="F263" s="16"/>
      <c r="G263" s="16"/>
    </row>
    <row r="264" spans="2:7" ht="12.75">
      <c r="B264" s="16"/>
      <c r="C264" s="16"/>
      <c r="D264" s="17"/>
      <c r="E264" s="16"/>
      <c r="F264" s="16"/>
      <c r="G264" s="16"/>
    </row>
    <row r="265" spans="2:7" ht="12.75">
      <c r="B265" s="16"/>
      <c r="C265" s="16"/>
      <c r="D265" s="17"/>
      <c r="E265" s="16"/>
      <c r="F265" s="16"/>
      <c r="G265" s="16"/>
    </row>
    <row r="266" spans="2:7" ht="12.75">
      <c r="B266" s="16"/>
      <c r="C266" s="16"/>
      <c r="D266" s="17"/>
      <c r="E266" s="16"/>
      <c r="F266" s="16"/>
      <c r="G266" s="16"/>
    </row>
    <row r="267" spans="2:7" ht="12.75">
      <c r="B267" s="16"/>
      <c r="C267" s="16"/>
      <c r="D267" s="17"/>
      <c r="E267" s="16"/>
      <c r="F267" s="16"/>
      <c r="G267" s="16"/>
    </row>
    <row r="268" spans="2:7" ht="12.75">
      <c r="B268" s="16"/>
      <c r="C268" s="16"/>
      <c r="D268" s="17"/>
      <c r="E268" s="16"/>
      <c r="F268" s="16"/>
      <c r="G268" s="16"/>
    </row>
    <row r="269" spans="2:7" ht="12.75">
      <c r="B269" s="16"/>
      <c r="C269" s="16"/>
      <c r="D269" s="17"/>
      <c r="E269" s="16"/>
      <c r="F269" s="16"/>
      <c r="G269" s="16"/>
    </row>
    <row r="270" spans="2:7" ht="12.75">
      <c r="B270" s="16"/>
      <c r="C270" s="16"/>
      <c r="D270" s="17"/>
      <c r="E270" s="16"/>
      <c r="F270" s="16"/>
      <c r="G270" s="16"/>
    </row>
    <row r="271" spans="2:7" ht="12.75">
      <c r="B271" s="16"/>
      <c r="C271" s="16"/>
      <c r="D271" s="17"/>
      <c r="E271" s="16"/>
      <c r="F271" s="16"/>
      <c r="G271" s="16"/>
    </row>
    <row r="272" spans="2:7" ht="12.75">
      <c r="B272" s="16"/>
      <c r="C272" s="16"/>
      <c r="D272" s="17"/>
      <c r="E272" s="16"/>
      <c r="F272" s="16"/>
      <c r="G272" s="16"/>
    </row>
    <row r="273" spans="2:7" ht="12.75">
      <c r="B273" s="16"/>
      <c r="C273" s="16"/>
      <c r="D273" s="17"/>
      <c r="E273" s="16"/>
      <c r="F273" s="16"/>
      <c r="G273" s="16"/>
    </row>
    <row r="274" spans="2:7" ht="12.75">
      <c r="B274" s="16"/>
      <c r="C274" s="16"/>
      <c r="D274" s="17"/>
      <c r="E274" s="16"/>
      <c r="F274" s="16"/>
      <c r="G274" s="16"/>
    </row>
    <row r="275" spans="2:7" ht="12.75">
      <c r="B275" s="16"/>
      <c r="C275" s="16"/>
      <c r="D275" s="17"/>
      <c r="E275" s="16"/>
      <c r="F275" s="16"/>
      <c r="G275" s="16"/>
    </row>
    <row r="276" spans="2:7" ht="12.75">
      <c r="B276" s="16"/>
      <c r="C276" s="16"/>
      <c r="D276" s="17"/>
      <c r="E276" s="16"/>
      <c r="F276" s="16"/>
      <c r="G276" s="16"/>
    </row>
    <row r="277" spans="2:7" ht="12.75">
      <c r="B277" s="16"/>
      <c r="C277" s="16"/>
      <c r="D277" s="17"/>
      <c r="E277" s="16"/>
      <c r="F277" s="16"/>
      <c r="G277" s="16"/>
    </row>
    <row r="278" spans="2:7" ht="12.75">
      <c r="B278" s="16"/>
      <c r="C278" s="16"/>
      <c r="D278" s="17"/>
      <c r="E278" s="16"/>
      <c r="F278" s="16"/>
      <c r="G278" s="16"/>
    </row>
    <row r="279" spans="2:7" ht="12.75">
      <c r="B279" s="16"/>
      <c r="C279" s="16"/>
      <c r="D279" s="17"/>
      <c r="E279" s="16"/>
      <c r="F279" s="16"/>
      <c r="G279" s="16"/>
    </row>
    <row r="280" spans="2:7" ht="12.75">
      <c r="B280" s="16"/>
      <c r="C280" s="16"/>
      <c r="D280" s="17"/>
      <c r="E280" s="16"/>
      <c r="F280" s="16"/>
      <c r="G280" s="16"/>
    </row>
    <row r="281" spans="2:7" ht="12.75">
      <c r="B281" s="16"/>
      <c r="C281" s="16"/>
      <c r="D281" s="17"/>
      <c r="E281" s="16"/>
      <c r="F281" s="16"/>
      <c r="G281" s="16"/>
    </row>
    <row r="282" spans="2:7" ht="12.75">
      <c r="B282" s="16"/>
      <c r="C282" s="16"/>
      <c r="D282" s="17"/>
      <c r="E282" s="16"/>
      <c r="F282" s="16"/>
      <c r="G282" s="16"/>
    </row>
    <row r="283" spans="2:7" ht="12.75">
      <c r="B283" s="16"/>
      <c r="C283" s="16"/>
      <c r="D283" s="17"/>
      <c r="E283" s="16"/>
      <c r="F283" s="16"/>
      <c r="G283" s="16"/>
    </row>
    <row r="284" spans="2:7" ht="12.75">
      <c r="B284" s="16"/>
      <c r="C284" s="16"/>
      <c r="D284" s="17"/>
      <c r="E284" s="16"/>
      <c r="F284" s="16"/>
      <c r="G284" s="16"/>
    </row>
    <row r="285" spans="2:7" ht="12.75">
      <c r="B285" s="16"/>
      <c r="C285" s="16"/>
      <c r="D285" s="17"/>
      <c r="E285" s="16"/>
      <c r="F285" s="16"/>
      <c r="G285" s="16"/>
    </row>
    <row r="286" spans="2:7" ht="12.75">
      <c r="B286" s="16"/>
      <c r="C286" s="16"/>
      <c r="D286" s="17"/>
      <c r="E286" s="16"/>
      <c r="F286" s="16"/>
      <c r="G286" s="16"/>
    </row>
    <row r="287" spans="2:7" ht="12.75">
      <c r="B287" s="16"/>
      <c r="C287" s="16"/>
      <c r="D287" s="17"/>
      <c r="E287" s="16"/>
      <c r="F287" s="16"/>
      <c r="G287" s="16"/>
    </row>
    <row r="288" spans="2:7" ht="12.75">
      <c r="B288" s="16"/>
      <c r="C288" s="16"/>
      <c r="D288" s="17"/>
      <c r="E288" s="16"/>
      <c r="F288" s="16"/>
      <c r="G288" s="16"/>
    </row>
    <row r="289" spans="2:7" ht="12.75">
      <c r="B289" s="16"/>
      <c r="C289" s="16"/>
      <c r="D289" s="17"/>
      <c r="E289" s="16"/>
      <c r="F289" s="16"/>
      <c r="G289" s="16"/>
    </row>
    <row r="290" spans="2:7" ht="12.75">
      <c r="B290" s="16"/>
      <c r="C290" s="16"/>
      <c r="D290" s="17"/>
      <c r="E290" s="16"/>
      <c r="F290" s="16"/>
      <c r="G290" s="16"/>
    </row>
    <row r="291" spans="2:7" ht="12.75">
      <c r="B291" s="16"/>
      <c r="C291" s="16"/>
      <c r="D291" s="17"/>
      <c r="E291" s="16"/>
      <c r="F291" s="16"/>
      <c r="G291" s="16"/>
    </row>
    <row r="292" spans="2:7" ht="12.75">
      <c r="B292" s="16"/>
      <c r="C292" s="16"/>
      <c r="D292" s="17"/>
      <c r="E292" s="16"/>
      <c r="F292" s="16"/>
      <c r="G292" s="16"/>
    </row>
    <row r="293" spans="2:7" ht="12.75">
      <c r="B293" s="16"/>
      <c r="C293" s="16"/>
      <c r="D293" s="17"/>
      <c r="E293" s="16"/>
      <c r="F293" s="16"/>
      <c r="G293" s="16"/>
    </row>
    <row r="294" spans="2:7" ht="12.75">
      <c r="B294" s="16"/>
      <c r="C294" s="16"/>
      <c r="D294" s="17"/>
      <c r="E294" s="16"/>
      <c r="F294" s="16"/>
      <c r="G294" s="16"/>
    </row>
    <row r="295" spans="2:7" ht="12.75">
      <c r="B295" s="16"/>
      <c r="C295" s="16"/>
      <c r="D295" s="17"/>
      <c r="E295" s="16"/>
      <c r="F295" s="16"/>
      <c r="G295" s="16"/>
    </row>
    <row r="296" spans="2:7" ht="12.75">
      <c r="B296" s="16"/>
      <c r="C296" s="16"/>
      <c r="D296" s="17"/>
      <c r="E296" s="16"/>
      <c r="F296" s="16"/>
      <c r="G296" s="16"/>
    </row>
    <row r="297" spans="2:7" ht="12.75">
      <c r="B297" s="16"/>
      <c r="C297" s="16"/>
      <c r="D297" s="17"/>
      <c r="E297" s="16"/>
      <c r="F297" s="16"/>
      <c r="G297" s="16"/>
    </row>
    <row r="298" spans="2:7" ht="12.75">
      <c r="B298" s="16"/>
      <c r="C298" s="16"/>
      <c r="D298" s="17"/>
      <c r="E298" s="16"/>
      <c r="F298" s="16"/>
      <c r="G298" s="16"/>
    </row>
    <row r="299" spans="2:7" ht="12.75">
      <c r="B299" s="16"/>
      <c r="C299" s="16"/>
      <c r="D299" s="17"/>
      <c r="E299" s="16"/>
      <c r="F299" s="16"/>
      <c r="G299" s="16"/>
    </row>
    <row r="300" spans="2:7" ht="12.75">
      <c r="B300" s="16"/>
      <c r="C300" s="16"/>
      <c r="D300" s="17"/>
      <c r="E300" s="16"/>
      <c r="F300" s="16"/>
      <c r="G300" s="16"/>
    </row>
    <row r="301" spans="2:7" ht="12.75">
      <c r="B301" s="16"/>
      <c r="C301" s="16"/>
      <c r="D301" s="17"/>
      <c r="E301" s="16"/>
      <c r="F301" s="16"/>
      <c r="G301" s="16"/>
    </row>
    <row r="302" spans="2:7" ht="12.75">
      <c r="B302" s="16"/>
      <c r="C302" s="16"/>
      <c r="D302" s="17"/>
      <c r="E302" s="16"/>
      <c r="F302" s="16"/>
      <c r="G302" s="16"/>
    </row>
    <row r="303" spans="2:7" ht="12.75">
      <c r="B303" s="16"/>
      <c r="C303" s="16"/>
      <c r="D303" s="17"/>
      <c r="E303" s="16"/>
      <c r="F303" s="16"/>
      <c r="G303" s="16"/>
    </row>
    <row r="304" spans="2:7" ht="12.75">
      <c r="B304" s="16"/>
      <c r="C304" s="16"/>
      <c r="D304" s="17"/>
      <c r="E304" s="16"/>
      <c r="F304" s="16"/>
      <c r="G304" s="16"/>
    </row>
    <row r="305" spans="2:7" ht="12.75">
      <c r="B305" s="16"/>
      <c r="C305" s="16"/>
      <c r="D305" s="17"/>
      <c r="E305" s="16"/>
      <c r="F305" s="16"/>
      <c r="G305" s="16"/>
    </row>
    <row r="306" spans="2:7" ht="12.75">
      <c r="B306" s="16"/>
      <c r="C306" s="16"/>
      <c r="D306" s="17"/>
      <c r="E306" s="16"/>
      <c r="F306" s="16"/>
      <c r="G306" s="16"/>
    </row>
    <row r="307" spans="2:7" ht="12.75">
      <c r="B307" s="16"/>
      <c r="C307" s="16"/>
      <c r="D307" s="17"/>
      <c r="E307" s="16"/>
      <c r="F307" s="16"/>
      <c r="G307" s="16"/>
    </row>
    <row r="308" spans="2:7" ht="12.75">
      <c r="B308" s="16"/>
      <c r="C308" s="16"/>
      <c r="D308" s="17"/>
      <c r="E308" s="16"/>
      <c r="F308" s="16"/>
      <c r="G308" s="16"/>
    </row>
    <row r="309" spans="2:7" ht="12.75">
      <c r="B309" s="16"/>
      <c r="C309" s="16"/>
      <c r="D309" s="17"/>
      <c r="E309" s="16"/>
      <c r="F309" s="16"/>
      <c r="G309" s="16"/>
    </row>
    <row r="310" spans="2:7" ht="12.75">
      <c r="B310" s="16"/>
      <c r="C310" s="16"/>
      <c r="D310" s="17"/>
      <c r="E310" s="16"/>
      <c r="F310" s="16"/>
      <c r="G310" s="16"/>
    </row>
    <row r="311" spans="2:7" ht="12.75">
      <c r="B311" s="16"/>
      <c r="C311" s="16"/>
      <c r="D311" s="17"/>
      <c r="E311" s="16"/>
      <c r="F311" s="16"/>
      <c r="G311" s="16"/>
    </row>
    <row r="312" spans="2:7" ht="12.75">
      <c r="B312" s="16"/>
      <c r="C312" s="16"/>
      <c r="D312" s="17"/>
      <c r="E312" s="16"/>
      <c r="F312" s="16"/>
      <c r="G312" s="16"/>
    </row>
    <row r="313" spans="2:7" ht="12.75">
      <c r="B313" s="16"/>
      <c r="C313" s="16"/>
      <c r="D313" s="17"/>
      <c r="E313" s="16"/>
      <c r="F313" s="16"/>
      <c r="G313" s="16"/>
    </row>
    <row r="314" spans="2:7" ht="12.75">
      <c r="B314" s="16"/>
      <c r="C314" s="16"/>
      <c r="D314" s="17"/>
      <c r="E314" s="16"/>
      <c r="F314" s="16"/>
      <c r="G314" s="16"/>
    </row>
    <row r="315" spans="2:7" ht="12.75">
      <c r="B315" s="16"/>
      <c r="C315" s="16"/>
      <c r="D315" s="17"/>
      <c r="E315" s="16"/>
      <c r="F315" s="16"/>
      <c r="G315" s="16"/>
    </row>
    <row r="316" spans="2:7" ht="12.75">
      <c r="B316" s="16"/>
      <c r="C316" s="16"/>
      <c r="D316" s="17"/>
      <c r="E316" s="16"/>
      <c r="F316" s="16"/>
      <c r="G316" s="16"/>
    </row>
    <row r="317" spans="2:7" ht="12.75">
      <c r="B317" s="16"/>
      <c r="C317" s="16"/>
      <c r="D317" s="17"/>
      <c r="E317" s="16"/>
      <c r="F317" s="16"/>
      <c r="G317" s="16"/>
    </row>
    <row r="318" spans="2:7" ht="12.75">
      <c r="B318" s="16"/>
      <c r="C318" s="16"/>
      <c r="D318" s="17"/>
      <c r="E318" s="16"/>
      <c r="F318" s="16"/>
      <c r="G318" s="16"/>
    </row>
    <row r="319" spans="2:7" ht="12.75">
      <c r="B319" s="16"/>
      <c r="C319" s="16"/>
      <c r="D319" s="17"/>
      <c r="E319" s="16"/>
      <c r="F319" s="16"/>
      <c r="G319" s="16"/>
    </row>
    <row r="320" spans="2:7" ht="12.75">
      <c r="B320" s="16"/>
      <c r="C320" s="16"/>
      <c r="D320" s="17"/>
      <c r="E320" s="16"/>
      <c r="F320" s="16"/>
      <c r="G320" s="16"/>
    </row>
    <row r="321" spans="2:7" ht="12.75">
      <c r="B321" s="16"/>
      <c r="C321" s="16"/>
      <c r="D321" s="17"/>
      <c r="E321" s="16"/>
      <c r="F321" s="16"/>
      <c r="G321" s="16"/>
    </row>
    <row r="322" spans="2:7" ht="12.75">
      <c r="B322" s="16"/>
      <c r="C322" s="16"/>
      <c r="D322" s="17"/>
      <c r="E322" s="16"/>
      <c r="F322" s="16"/>
      <c r="G322" s="16"/>
    </row>
    <row r="323" spans="2:7" ht="12.75">
      <c r="B323" s="16"/>
      <c r="C323" s="16"/>
      <c r="D323" s="17"/>
      <c r="E323" s="16"/>
      <c r="F323" s="16"/>
      <c r="G323" s="16"/>
    </row>
    <row r="324" spans="2:7" ht="12.75">
      <c r="B324" s="16"/>
      <c r="C324" s="16"/>
      <c r="D324" s="17"/>
      <c r="E324" s="16"/>
      <c r="F324" s="16"/>
      <c r="G324" s="16"/>
    </row>
    <row r="325" spans="2:7" ht="12.75">
      <c r="B325" s="16"/>
      <c r="C325" s="16"/>
      <c r="D325" s="17"/>
      <c r="E325" s="16"/>
      <c r="F325" s="16"/>
      <c r="G325" s="16"/>
    </row>
    <row r="326" spans="2:7" ht="12.75">
      <c r="B326" s="16"/>
      <c r="C326" s="16"/>
      <c r="D326" s="17"/>
      <c r="E326" s="16"/>
      <c r="F326" s="16"/>
      <c r="G326" s="16"/>
    </row>
    <row r="327" spans="2:7" ht="12.75">
      <c r="B327" s="16"/>
      <c r="C327" s="16"/>
      <c r="D327" s="17"/>
      <c r="E327" s="16"/>
      <c r="F327" s="16"/>
      <c r="G327" s="16"/>
    </row>
    <row r="328" spans="2:7" ht="12.75">
      <c r="B328" s="16"/>
      <c r="C328" s="16"/>
      <c r="D328" s="17"/>
      <c r="E328" s="16"/>
      <c r="F328" s="16"/>
      <c r="G328" s="16"/>
    </row>
    <row r="329" spans="2:7" ht="12.75">
      <c r="B329" s="16"/>
      <c r="C329" s="16"/>
      <c r="D329" s="17"/>
      <c r="E329" s="16"/>
      <c r="F329" s="16"/>
      <c r="G329" s="16"/>
    </row>
    <row r="330" spans="2:7" ht="12.75">
      <c r="B330" s="16"/>
      <c r="C330" s="16"/>
      <c r="D330" s="17"/>
      <c r="E330" s="16"/>
      <c r="F330" s="16"/>
      <c r="G330" s="16"/>
    </row>
    <row r="331" spans="2:7" ht="12.75">
      <c r="B331" s="16"/>
      <c r="C331" s="16"/>
      <c r="D331" s="17"/>
      <c r="E331" s="16"/>
      <c r="F331" s="16"/>
      <c r="G331" s="16"/>
    </row>
    <row r="332" spans="2:7" ht="12.75">
      <c r="B332" s="16"/>
      <c r="C332" s="16"/>
      <c r="D332" s="17"/>
      <c r="E332" s="16"/>
      <c r="F332" s="16"/>
      <c r="G332" s="16"/>
    </row>
    <row r="333" spans="2:7" ht="12.75">
      <c r="B333" s="16"/>
      <c r="C333" s="16"/>
      <c r="D333" s="17"/>
      <c r="E333" s="16"/>
      <c r="F333" s="16"/>
      <c r="G333" s="16"/>
    </row>
    <row r="334" spans="2:7" ht="12.75">
      <c r="B334" s="16"/>
      <c r="C334" s="16"/>
      <c r="D334" s="17"/>
      <c r="E334" s="16"/>
      <c r="F334" s="16"/>
      <c r="G334" s="16"/>
    </row>
    <row r="335" spans="2:7" ht="12.75">
      <c r="B335" s="16"/>
      <c r="C335" s="16"/>
      <c r="D335" s="17"/>
      <c r="E335" s="16"/>
      <c r="F335" s="16"/>
      <c r="G335" s="16"/>
    </row>
    <row r="336" spans="2:7" ht="12.75">
      <c r="B336" s="16"/>
      <c r="C336" s="16"/>
      <c r="D336" s="17"/>
      <c r="E336" s="16"/>
      <c r="F336" s="16"/>
      <c r="G336" s="16"/>
    </row>
    <row r="337" spans="2:7" ht="12.75">
      <c r="B337" s="16"/>
      <c r="C337" s="16"/>
      <c r="D337" s="17"/>
      <c r="E337" s="16"/>
      <c r="F337" s="16"/>
      <c r="G337" s="16"/>
    </row>
    <row r="338" spans="2:7" ht="12.75">
      <c r="B338" s="16"/>
      <c r="C338" s="16"/>
      <c r="D338" s="17"/>
      <c r="E338" s="16"/>
      <c r="F338" s="16"/>
      <c r="G338" s="16"/>
    </row>
    <row r="339" spans="2:7" ht="12.75">
      <c r="B339" s="16"/>
      <c r="C339" s="16"/>
      <c r="D339" s="17"/>
      <c r="E339" s="16"/>
      <c r="F339" s="16"/>
      <c r="G339" s="16"/>
    </row>
    <row r="340" spans="2:7" ht="12.75">
      <c r="B340" s="16"/>
      <c r="C340" s="16"/>
      <c r="D340" s="17"/>
      <c r="E340" s="16"/>
      <c r="F340" s="16"/>
      <c r="G340" s="16"/>
    </row>
    <row r="341" spans="2:7" ht="12.75">
      <c r="B341" s="16"/>
      <c r="C341" s="16"/>
      <c r="D341" s="17"/>
      <c r="E341" s="16"/>
      <c r="F341" s="16"/>
      <c r="G341" s="16"/>
    </row>
    <row r="342" spans="2:7" ht="12.75">
      <c r="B342" s="16"/>
      <c r="C342" s="16"/>
      <c r="D342" s="17"/>
      <c r="E342" s="16"/>
      <c r="F342" s="16"/>
      <c r="G342" s="16"/>
    </row>
    <row r="343" spans="2:7" ht="12.75">
      <c r="B343" s="16"/>
      <c r="C343" s="16"/>
      <c r="D343" s="17"/>
      <c r="E343" s="16"/>
      <c r="F343" s="16"/>
      <c r="G343" s="16"/>
    </row>
    <row r="344" spans="2:7" ht="12.75">
      <c r="B344" s="16"/>
      <c r="C344" s="16"/>
      <c r="D344" s="17"/>
      <c r="E344" s="16"/>
      <c r="F344" s="16"/>
      <c r="G344" s="16"/>
    </row>
    <row r="345" spans="2:7" ht="12.75">
      <c r="B345" s="16"/>
      <c r="C345" s="16"/>
      <c r="D345" s="17"/>
      <c r="E345" s="16"/>
      <c r="F345" s="16"/>
      <c r="G345" s="16"/>
    </row>
    <row r="346" spans="2:7" ht="12.75">
      <c r="B346" s="16"/>
      <c r="C346" s="16"/>
      <c r="D346" s="17"/>
      <c r="E346" s="16"/>
      <c r="F346" s="16"/>
      <c r="G346" s="16"/>
    </row>
    <row r="347" spans="2:7" ht="12.75">
      <c r="B347" s="16"/>
      <c r="C347" s="16"/>
      <c r="D347" s="17"/>
      <c r="E347" s="16"/>
      <c r="F347" s="16"/>
      <c r="G347" s="16"/>
    </row>
    <row r="348" spans="2:7" ht="12.75">
      <c r="B348" s="16"/>
      <c r="C348" s="16"/>
      <c r="D348" s="17"/>
      <c r="E348" s="16"/>
      <c r="F348" s="16"/>
      <c r="G348" s="16"/>
    </row>
    <row r="349" spans="2:7" ht="12.75">
      <c r="B349" s="16"/>
      <c r="C349" s="16"/>
      <c r="D349" s="17"/>
      <c r="E349" s="16"/>
      <c r="F349" s="16"/>
      <c r="G349" s="16"/>
    </row>
    <row r="350" spans="2:7" ht="12.75">
      <c r="B350" s="16"/>
      <c r="C350" s="16"/>
      <c r="D350" s="17"/>
      <c r="E350" s="16"/>
      <c r="F350" s="16"/>
      <c r="G350" s="16"/>
    </row>
    <row r="351" spans="2:7" ht="12.75">
      <c r="B351" s="16"/>
      <c r="C351" s="16"/>
      <c r="D351" s="17"/>
      <c r="E351" s="16"/>
      <c r="F351" s="16"/>
      <c r="G351" s="16"/>
    </row>
    <row r="352" spans="2:7" ht="12.75">
      <c r="B352" s="16"/>
      <c r="C352" s="16"/>
      <c r="D352" s="17"/>
      <c r="E352" s="16"/>
      <c r="F352" s="16"/>
      <c r="G352" s="16"/>
    </row>
    <row r="353" spans="2:7" ht="12.75">
      <c r="B353" s="16"/>
      <c r="C353" s="16"/>
      <c r="D353" s="17"/>
      <c r="E353" s="16"/>
      <c r="F353" s="16"/>
      <c r="G353" s="16"/>
    </row>
    <row r="354" spans="2:7" ht="12.75">
      <c r="B354" s="16"/>
      <c r="C354" s="16"/>
      <c r="D354" s="17"/>
      <c r="E354" s="16"/>
      <c r="F354" s="16"/>
      <c r="G354" s="16"/>
    </row>
    <row r="355" spans="2:7" ht="12.75">
      <c r="B355" s="16"/>
      <c r="C355" s="16"/>
      <c r="D355" s="17"/>
      <c r="E355" s="16"/>
      <c r="F355" s="16"/>
      <c r="G355" s="16"/>
    </row>
    <row r="356" spans="2:7" ht="12.75">
      <c r="B356" s="16"/>
      <c r="C356" s="16"/>
      <c r="D356" s="17"/>
      <c r="E356" s="16"/>
      <c r="F356" s="16"/>
      <c r="G356" s="16"/>
    </row>
    <row r="357" spans="2:7" ht="12.75">
      <c r="B357" s="16"/>
      <c r="C357" s="16"/>
      <c r="D357" s="17"/>
      <c r="E357" s="16"/>
      <c r="F357" s="16"/>
      <c r="G357" s="16"/>
    </row>
    <row r="358" spans="2:7" ht="12.75">
      <c r="B358" s="16"/>
      <c r="C358" s="16"/>
      <c r="D358" s="17"/>
      <c r="E358" s="16"/>
      <c r="F358" s="16"/>
      <c r="G358" s="16"/>
    </row>
    <row r="359" spans="2:7" ht="12.75">
      <c r="B359" s="16"/>
      <c r="C359" s="16"/>
      <c r="D359" s="17"/>
      <c r="E359" s="16"/>
      <c r="F359" s="16"/>
      <c r="G359" s="16"/>
    </row>
    <row r="360" spans="2:7" ht="12.75">
      <c r="B360" s="16"/>
      <c r="C360" s="16"/>
      <c r="D360" s="17"/>
      <c r="E360" s="16"/>
      <c r="F360" s="16"/>
      <c r="G360" s="16"/>
    </row>
    <row r="361" spans="2:7" ht="12.75">
      <c r="B361" s="16"/>
      <c r="C361" s="16"/>
      <c r="D361" s="17"/>
      <c r="E361" s="16"/>
      <c r="F361" s="16"/>
      <c r="G361" s="16"/>
    </row>
    <row r="362" spans="2:7" ht="12.75">
      <c r="B362" s="16"/>
      <c r="C362" s="16"/>
      <c r="D362" s="17"/>
      <c r="E362" s="16"/>
      <c r="F362" s="16"/>
      <c r="G362" s="16"/>
    </row>
    <row r="363" spans="2:7" ht="12.75">
      <c r="B363" s="16"/>
      <c r="C363" s="16"/>
      <c r="D363" s="17"/>
      <c r="E363" s="16"/>
      <c r="F363" s="16"/>
      <c r="G363" s="16"/>
    </row>
    <row r="364" spans="2:7" ht="12.75">
      <c r="B364" s="16"/>
      <c r="C364" s="16"/>
      <c r="D364" s="17"/>
      <c r="E364" s="16"/>
      <c r="F364" s="16"/>
      <c r="G364" s="16"/>
    </row>
    <row r="365" spans="2:7" ht="12.75">
      <c r="B365" s="16"/>
      <c r="C365" s="16"/>
      <c r="D365" s="17"/>
      <c r="E365" s="16"/>
      <c r="F365" s="16"/>
      <c r="G365" s="16"/>
    </row>
    <row r="366" spans="2:7" ht="12.75">
      <c r="B366" s="16"/>
      <c r="C366" s="16"/>
      <c r="D366" s="17"/>
      <c r="E366" s="16"/>
      <c r="F366" s="16"/>
      <c r="G366" s="16"/>
    </row>
    <row r="367" spans="2:7" ht="12.75">
      <c r="B367" s="16"/>
      <c r="C367" s="16"/>
      <c r="D367" s="17"/>
      <c r="E367" s="16"/>
      <c r="F367" s="16"/>
      <c r="G367" s="16"/>
    </row>
    <row r="368" spans="2:7" ht="12.75">
      <c r="B368" s="16"/>
      <c r="C368" s="16"/>
      <c r="D368" s="17"/>
      <c r="E368" s="16"/>
      <c r="F368" s="16"/>
      <c r="G368" s="16"/>
    </row>
    <row r="369" spans="2:7" ht="12.75">
      <c r="B369" s="16"/>
      <c r="C369" s="16"/>
      <c r="D369" s="17"/>
      <c r="E369" s="16"/>
      <c r="F369" s="16"/>
      <c r="G369" s="16"/>
    </row>
    <row r="370" spans="2:7" ht="12.75">
      <c r="B370" s="16"/>
      <c r="C370" s="16"/>
      <c r="D370" s="17"/>
      <c r="E370" s="16"/>
      <c r="F370" s="16"/>
      <c r="G370" s="16"/>
    </row>
    <row r="371" spans="2:7" ht="12.75">
      <c r="B371" s="16"/>
      <c r="C371" s="16"/>
      <c r="D371" s="17"/>
      <c r="E371" s="16"/>
      <c r="F371" s="16"/>
      <c r="G371" s="16"/>
    </row>
    <row r="372" spans="2:7" ht="12.75">
      <c r="B372" s="16"/>
      <c r="C372" s="16"/>
      <c r="D372" s="17"/>
      <c r="E372" s="16"/>
      <c r="F372" s="16"/>
      <c r="G372" s="16"/>
    </row>
    <row r="373" spans="2:7" ht="12.75">
      <c r="B373" s="16"/>
      <c r="C373" s="16"/>
      <c r="D373" s="17"/>
      <c r="E373" s="16"/>
      <c r="F373" s="16"/>
      <c r="G373" s="16"/>
    </row>
    <row r="374" spans="2:7" ht="12.75">
      <c r="B374" s="16"/>
      <c r="C374" s="16"/>
      <c r="D374" s="17"/>
      <c r="E374" s="16"/>
      <c r="F374" s="16"/>
      <c r="G374" s="16"/>
    </row>
    <row r="375" spans="2:7" ht="12.75">
      <c r="B375" s="16"/>
      <c r="C375" s="16"/>
      <c r="D375" s="17"/>
      <c r="E375" s="16"/>
      <c r="F375" s="16"/>
      <c r="G375" s="16"/>
    </row>
    <row r="376" spans="2:7" ht="12.75">
      <c r="B376" s="16"/>
      <c r="C376" s="16"/>
      <c r="D376" s="17"/>
      <c r="E376" s="16"/>
      <c r="F376" s="16"/>
      <c r="G376" s="16"/>
    </row>
    <row r="377" spans="2:7" ht="12.75">
      <c r="B377" s="16"/>
      <c r="C377" s="16"/>
      <c r="D377" s="17"/>
      <c r="E377" s="16"/>
      <c r="F377" s="16"/>
      <c r="G377" s="16"/>
    </row>
    <row r="378" spans="2:7" ht="12.75">
      <c r="B378" s="16"/>
      <c r="C378" s="16"/>
      <c r="D378" s="17"/>
      <c r="E378" s="16"/>
      <c r="F378" s="16"/>
      <c r="G378" s="16"/>
    </row>
    <row r="379" spans="2:7" ht="12.75">
      <c r="B379" s="16"/>
      <c r="C379" s="16"/>
      <c r="D379" s="17"/>
      <c r="E379" s="16"/>
      <c r="F379" s="16"/>
      <c r="G379" s="16"/>
    </row>
    <row r="380" spans="2:7" ht="12.75">
      <c r="B380" s="16"/>
      <c r="C380" s="16"/>
      <c r="D380" s="17"/>
      <c r="E380" s="16"/>
      <c r="F380" s="16"/>
      <c r="G380" s="16"/>
    </row>
    <row r="381" spans="2:7" ht="12.75">
      <c r="B381" s="16"/>
      <c r="C381" s="16"/>
      <c r="D381" s="17"/>
      <c r="E381" s="16"/>
      <c r="F381" s="16"/>
      <c r="G381" s="16"/>
    </row>
    <row r="382" spans="2:7" ht="12.75">
      <c r="B382" s="16"/>
      <c r="C382" s="16"/>
      <c r="D382" s="17"/>
      <c r="E382" s="16"/>
      <c r="F382" s="16"/>
      <c r="G382" s="16"/>
    </row>
    <row r="383" spans="2:7" ht="12.75">
      <c r="B383" s="16"/>
      <c r="C383" s="16"/>
      <c r="D383" s="17"/>
      <c r="E383" s="16"/>
      <c r="F383" s="16"/>
      <c r="G383" s="16"/>
    </row>
    <row r="384" spans="2:7" ht="12.75">
      <c r="B384" s="16"/>
      <c r="C384" s="16"/>
      <c r="D384" s="17"/>
      <c r="E384" s="16"/>
      <c r="F384" s="16"/>
      <c r="G384" s="16"/>
    </row>
    <row r="385" spans="2:7" ht="12.75">
      <c r="B385" s="16"/>
      <c r="C385" s="16"/>
      <c r="D385" s="17"/>
      <c r="E385" s="16"/>
      <c r="F385" s="16"/>
      <c r="G385" s="16"/>
    </row>
    <row r="386" spans="2:7" ht="12.75">
      <c r="B386" s="16"/>
      <c r="C386" s="16"/>
      <c r="D386" s="17"/>
      <c r="E386" s="16"/>
      <c r="F386" s="16"/>
      <c r="G386" s="16"/>
    </row>
    <row r="387" spans="2:7" ht="12.75">
      <c r="B387" s="16"/>
      <c r="C387" s="16"/>
      <c r="D387" s="17"/>
      <c r="E387" s="16"/>
      <c r="F387" s="16"/>
      <c r="G387" s="16"/>
    </row>
    <row r="388" spans="2:7" ht="12.75">
      <c r="B388" s="16"/>
      <c r="C388" s="16"/>
      <c r="D388" s="17"/>
      <c r="E388" s="16"/>
      <c r="F388" s="16"/>
      <c r="G388" s="16"/>
    </row>
    <row r="389" spans="2:7" ht="12.75">
      <c r="B389" s="16"/>
      <c r="C389" s="16"/>
      <c r="D389" s="17"/>
      <c r="E389" s="16"/>
      <c r="F389" s="16"/>
      <c r="G389" s="16"/>
    </row>
    <row r="390" spans="2:7" ht="12.75">
      <c r="B390" s="16"/>
      <c r="C390" s="16"/>
      <c r="D390" s="17"/>
      <c r="E390" s="16"/>
      <c r="F390" s="16"/>
      <c r="G390" s="16"/>
    </row>
    <row r="391" spans="2:7" ht="12.75">
      <c r="B391" s="16"/>
      <c r="C391" s="16"/>
      <c r="D391" s="17"/>
      <c r="E391" s="16"/>
      <c r="F391" s="16"/>
      <c r="G391" s="16"/>
    </row>
    <row r="392" spans="2:7" ht="12.75">
      <c r="B392" s="16"/>
      <c r="C392" s="16"/>
      <c r="D392" s="17"/>
      <c r="E392" s="16"/>
      <c r="F392" s="16"/>
      <c r="G392" s="16"/>
    </row>
    <row r="393" spans="2:7" ht="12.75">
      <c r="B393" s="16"/>
      <c r="C393" s="16"/>
      <c r="D393" s="17"/>
      <c r="E393" s="16"/>
      <c r="F393" s="16"/>
      <c r="G393" s="16"/>
    </row>
    <row r="394" spans="2:7" ht="12.75">
      <c r="B394" s="16"/>
      <c r="C394" s="16"/>
      <c r="D394" s="17"/>
      <c r="E394" s="16"/>
      <c r="F394" s="16"/>
      <c r="G394" s="16"/>
    </row>
    <row r="395" spans="2:7" ht="12.75">
      <c r="B395" s="16"/>
      <c r="C395" s="16"/>
      <c r="D395" s="17"/>
      <c r="E395" s="16"/>
      <c r="F395" s="16"/>
      <c r="G395" s="16"/>
    </row>
    <row r="396" spans="2:7" ht="12.75">
      <c r="B396" s="16"/>
      <c r="C396" s="16"/>
      <c r="D396" s="17"/>
      <c r="E396" s="16"/>
      <c r="F396" s="16"/>
      <c r="G396" s="16"/>
    </row>
    <row r="397" spans="2:7" ht="12.75">
      <c r="B397" s="16"/>
      <c r="C397" s="16"/>
      <c r="D397" s="17"/>
      <c r="E397" s="16"/>
      <c r="F397" s="16"/>
      <c r="G397" s="16"/>
    </row>
    <row r="398" spans="2:7" ht="12.75">
      <c r="B398" s="16"/>
      <c r="C398" s="16"/>
      <c r="D398" s="17"/>
      <c r="E398" s="16"/>
      <c r="F398" s="16"/>
      <c r="G398" s="16"/>
    </row>
    <row r="399" spans="2:7" ht="12.75">
      <c r="B399" s="16"/>
      <c r="C399" s="16"/>
      <c r="D399" s="17"/>
      <c r="E399" s="16"/>
      <c r="F399" s="16"/>
      <c r="G399" s="16"/>
    </row>
    <row r="400" spans="2:7" ht="12.75">
      <c r="B400" s="16"/>
      <c r="C400" s="16"/>
      <c r="D400" s="17"/>
      <c r="E400" s="16"/>
      <c r="F400" s="16"/>
      <c r="G400" s="16"/>
    </row>
    <row r="401" spans="2:7" ht="12.75">
      <c r="B401" s="16"/>
      <c r="C401" s="16"/>
      <c r="D401" s="17"/>
      <c r="E401" s="16"/>
      <c r="F401" s="16"/>
      <c r="G401" s="16"/>
    </row>
    <row r="402" spans="2:7" ht="12.75">
      <c r="B402" s="16"/>
      <c r="C402" s="16"/>
      <c r="D402" s="17"/>
      <c r="E402" s="16"/>
      <c r="F402" s="16"/>
      <c r="G402" s="16"/>
    </row>
    <row r="403" spans="2:7" ht="12.75">
      <c r="B403" s="16"/>
      <c r="C403" s="16"/>
      <c r="D403" s="17"/>
      <c r="E403" s="16"/>
      <c r="F403" s="16"/>
      <c r="G403" s="16"/>
    </row>
    <row r="404" spans="2:7" ht="12.75">
      <c r="B404" s="16"/>
      <c r="C404" s="16"/>
      <c r="D404" s="17"/>
      <c r="E404" s="16"/>
      <c r="F404" s="16"/>
      <c r="G404" s="16"/>
    </row>
    <row r="405" spans="2:7" ht="12.75">
      <c r="B405" s="16"/>
      <c r="C405" s="16"/>
      <c r="D405" s="17"/>
      <c r="E405" s="16"/>
      <c r="F405" s="16"/>
      <c r="G405" s="16"/>
    </row>
    <row r="406" spans="2:7" ht="12.75">
      <c r="B406" s="16"/>
      <c r="C406" s="16"/>
      <c r="D406" s="17"/>
      <c r="E406" s="16"/>
      <c r="F406" s="16"/>
      <c r="G406" s="16"/>
    </row>
    <row r="407" spans="2:7" ht="12.75">
      <c r="B407" s="16"/>
      <c r="C407" s="16"/>
      <c r="D407" s="17"/>
      <c r="E407" s="16"/>
      <c r="F407" s="16"/>
      <c r="G407" s="16"/>
    </row>
    <row r="408" spans="2:7" ht="12.75">
      <c r="B408" s="16"/>
      <c r="C408" s="16"/>
      <c r="D408" s="17"/>
      <c r="E408" s="16"/>
      <c r="F408" s="16"/>
      <c r="G408" s="16"/>
    </row>
    <row r="409" spans="2:7" ht="12.75">
      <c r="B409" s="16"/>
      <c r="C409" s="16"/>
      <c r="D409" s="17"/>
      <c r="E409" s="16"/>
      <c r="F409" s="16"/>
      <c r="G409" s="16"/>
    </row>
    <row r="410" spans="2:7" ht="12.75">
      <c r="B410" s="16"/>
      <c r="C410" s="16"/>
      <c r="D410" s="17"/>
      <c r="E410" s="16"/>
      <c r="F410" s="16"/>
      <c r="G410" s="16"/>
    </row>
    <row r="411" spans="2:7" ht="12.75">
      <c r="B411" s="16"/>
      <c r="C411" s="16"/>
      <c r="D411" s="17"/>
      <c r="E411" s="16"/>
      <c r="F411" s="16"/>
      <c r="G411" s="16"/>
    </row>
    <row r="412" spans="2:7" ht="12.75">
      <c r="B412" s="16"/>
      <c r="C412" s="16"/>
      <c r="D412" s="17"/>
      <c r="E412" s="16"/>
      <c r="F412" s="16"/>
      <c r="G412" s="16"/>
    </row>
    <row r="413" spans="2:7" ht="12.75">
      <c r="B413" s="16"/>
      <c r="C413" s="16"/>
      <c r="D413" s="17"/>
      <c r="E413" s="16"/>
      <c r="F413" s="16"/>
      <c r="G413" s="16"/>
    </row>
    <row r="414" spans="2:7" ht="12.75">
      <c r="B414" s="16"/>
      <c r="C414" s="16"/>
      <c r="D414" s="17"/>
      <c r="E414" s="16"/>
      <c r="F414" s="16"/>
      <c r="G414" s="16"/>
    </row>
    <row r="415" spans="2:7" ht="12.75">
      <c r="B415" s="16"/>
      <c r="C415" s="16"/>
      <c r="D415" s="17"/>
      <c r="E415" s="16"/>
      <c r="F415" s="16"/>
      <c r="G415" s="16"/>
    </row>
    <row r="416" spans="2:7" ht="12.75">
      <c r="B416" s="16"/>
      <c r="C416" s="16"/>
      <c r="D416" s="17"/>
      <c r="E416" s="16"/>
      <c r="F416" s="16"/>
      <c r="G416" s="16"/>
    </row>
    <row r="417" spans="2:7" ht="12.75">
      <c r="B417" s="16"/>
      <c r="C417" s="16"/>
      <c r="D417" s="17"/>
      <c r="E417" s="16"/>
      <c r="F417" s="16"/>
      <c r="G417" s="16"/>
    </row>
    <row r="418" spans="2:7" ht="12.75">
      <c r="B418" s="16"/>
      <c r="C418" s="16"/>
      <c r="D418" s="17"/>
      <c r="E418" s="16"/>
      <c r="F418" s="16"/>
      <c r="G418" s="16"/>
    </row>
    <row r="419" spans="2:7" ht="12.75">
      <c r="B419" s="16"/>
      <c r="C419" s="16"/>
      <c r="D419" s="17"/>
      <c r="E419" s="16"/>
      <c r="F419" s="16"/>
      <c r="G419" s="16"/>
    </row>
    <row r="420" spans="2:7" ht="12.75">
      <c r="B420" s="16"/>
      <c r="C420" s="16"/>
      <c r="D420" s="17"/>
      <c r="E420" s="16"/>
      <c r="F420" s="16"/>
      <c r="G420" s="16"/>
    </row>
    <row r="421" spans="2:7" ht="12.75">
      <c r="B421" s="16"/>
      <c r="C421" s="16"/>
      <c r="D421" s="17"/>
      <c r="E421" s="16"/>
      <c r="F421" s="16"/>
      <c r="G421" s="16"/>
    </row>
    <row r="422" spans="2:7" ht="12.75">
      <c r="B422" s="16"/>
      <c r="C422" s="16"/>
      <c r="D422" s="17"/>
      <c r="E422" s="16"/>
      <c r="F422" s="16"/>
      <c r="G422" s="16"/>
    </row>
    <row r="423" spans="2:7" ht="12.75">
      <c r="B423" s="16"/>
      <c r="C423" s="16"/>
      <c r="D423" s="17"/>
      <c r="E423" s="16"/>
      <c r="F423" s="16"/>
      <c r="G423" s="16"/>
    </row>
    <row r="424" spans="2:7" ht="12.75">
      <c r="B424" s="16"/>
      <c r="C424" s="16"/>
      <c r="D424" s="17"/>
      <c r="E424" s="16"/>
      <c r="F424" s="16"/>
      <c r="G424" s="16"/>
    </row>
    <row r="425" spans="2:7" ht="12.75">
      <c r="B425" s="16"/>
      <c r="C425" s="16"/>
      <c r="D425" s="17"/>
      <c r="E425" s="16"/>
      <c r="F425" s="16"/>
      <c r="G425" s="16"/>
    </row>
    <row r="426" spans="2:7" ht="12.75">
      <c r="B426" s="16"/>
      <c r="C426" s="16"/>
      <c r="D426" s="17"/>
      <c r="E426" s="16"/>
      <c r="F426" s="16"/>
      <c r="G426" s="16"/>
    </row>
    <row r="427" spans="2:7" ht="12.75">
      <c r="B427" s="16"/>
      <c r="C427" s="16"/>
      <c r="D427" s="17"/>
      <c r="E427" s="16"/>
      <c r="F427" s="16"/>
      <c r="G427" s="16"/>
    </row>
    <row r="428" spans="2:7" ht="12.75">
      <c r="B428" s="16"/>
      <c r="C428" s="16"/>
      <c r="D428" s="17"/>
      <c r="E428" s="16"/>
      <c r="F428" s="16"/>
      <c r="G428" s="16"/>
    </row>
    <row r="429" spans="2:7" ht="12.75">
      <c r="B429" s="16"/>
      <c r="C429" s="16"/>
      <c r="D429" s="17"/>
      <c r="E429" s="16"/>
      <c r="F429" s="16"/>
      <c r="G429" s="16"/>
    </row>
    <row r="430" spans="2:7" ht="12.75">
      <c r="B430" s="16"/>
      <c r="C430" s="16"/>
      <c r="D430" s="17"/>
      <c r="E430" s="16"/>
      <c r="F430" s="16"/>
      <c r="G430" s="16"/>
    </row>
    <row r="431" spans="2:7" ht="12.75">
      <c r="B431" s="16"/>
      <c r="C431" s="16"/>
      <c r="D431" s="17"/>
      <c r="E431" s="16"/>
      <c r="F431" s="16"/>
      <c r="G431" s="16"/>
    </row>
    <row r="432" spans="2:7" ht="12.75">
      <c r="B432" s="16"/>
      <c r="C432" s="16"/>
      <c r="D432" s="17"/>
      <c r="E432" s="16"/>
      <c r="F432" s="16"/>
      <c r="G432" s="16"/>
    </row>
    <row r="433" spans="2:7" ht="12.75">
      <c r="B433" s="16"/>
      <c r="C433" s="16"/>
      <c r="D433" s="17"/>
      <c r="E433" s="16"/>
      <c r="F433" s="16"/>
      <c r="G433" s="16"/>
    </row>
    <row r="434" spans="2:7" ht="12.75">
      <c r="B434" s="16"/>
      <c r="C434" s="16"/>
      <c r="D434" s="17"/>
      <c r="E434" s="16"/>
      <c r="F434" s="16"/>
      <c r="G434" s="16"/>
    </row>
    <row r="435" spans="2:7" ht="12.75">
      <c r="B435" s="16"/>
      <c r="C435" s="16"/>
      <c r="D435" s="17"/>
      <c r="E435" s="16"/>
      <c r="F435" s="16"/>
      <c r="G435" s="16"/>
    </row>
    <row r="436" spans="2:7" ht="12.75">
      <c r="B436" s="16"/>
      <c r="C436" s="16"/>
      <c r="D436" s="17"/>
      <c r="E436" s="16"/>
      <c r="F436" s="16"/>
      <c r="G436" s="16"/>
    </row>
    <row r="437" spans="2:7" ht="12.75">
      <c r="B437" s="16"/>
      <c r="C437" s="16"/>
      <c r="D437" s="17"/>
      <c r="E437" s="16"/>
      <c r="F437" s="16"/>
      <c r="G437" s="16"/>
    </row>
    <row r="438" spans="2:7" ht="12.75">
      <c r="B438" s="16"/>
      <c r="C438" s="16"/>
      <c r="D438" s="17"/>
    </row>
    <row r="439" spans="2:7">
      <c r="B439" s="16"/>
    </row>
    <row r="440" spans="2:7">
      <c r="B440" s="16"/>
    </row>
    <row r="441" spans="2:7">
      <c r="B441" s="16"/>
    </row>
    <row r="442" spans="2:7">
      <c r="B442" s="16"/>
    </row>
  </sheetData>
  <mergeCells count="3">
    <mergeCell ref="E3:H3"/>
    <mergeCell ref="E4:H4"/>
    <mergeCell ref="C38:I39"/>
  </mergeCells>
  <pageMargins left="0.25" right="0.25" top="0.75" bottom="0.75" header="0.3" footer="0.3"/>
  <pageSetup paperSize="9" scale="97" orientation="portrait" verticalDpi="599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2">
    <pageSetUpPr fitToPage="1"/>
  </sheetPr>
  <dimension ref="B1:K31"/>
  <sheetViews>
    <sheetView workbookViewId="0">
      <selection activeCell="C40" sqref="C40"/>
    </sheetView>
  </sheetViews>
  <sheetFormatPr baseColWidth="10" defaultColWidth="9.140625" defaultRowHeight="12.75"/>
  <cols>
    <col min="1" max="1" width="3.28515625" customWidth="1"/>
    <col min="2" max="2" width="45" customWidth="1"/>
    <col min="3" max="4" width="12" customWidth="1"/>
    <col min="5" max="5" width="10.42578125" customWidth="1"/>
    <col min="6" max="6" width="7.140625" customWidth="1"/>
    <col min="10" max="10" width="10.28515625" customWidth="1"/>
  </cols>
  <sheetData>
    <row r="1" spans="2:11" ht="13.5" thickBot="1"/>
    <row r="2" spans="2:11" ht="15">
      <c r="B2" s="25" t="s">
        <v>11</v>
      </c>
      <c r="C2" s="26"/>
      <c r="D2" s="26"/>
      <c r="E2" s="39" t="b">
        <v>0</v>
      </c>
      <c r="F2" s="27">
        <f t="shared" ref="F2" si="0">IF(E2=TRUE,1,0)</f>
        <v>0</v>
      </c>
      <c r="G2" s="26"/>
      <c r="H2" s="42"/>
      <c r="I2" s="42"/>
      <c r="J2" s="26"/>
      <c r="K2" s="47"/>
    </row>
    <row r="3" spans="2:11" ht="33.75">
      <c r="B3" s="28"/>
      <c r="C3" s="29" t="s">
        <v>25</v>
      </c>
      <c r="D3" s="29" t="s">
        <v>77</v>
      </c>
      <c r="E3" s="29"/>
      <c r="F3" s="29"/>
      <c r="G3" s="29" t="s">
        <v>18</v>
      </c>
      <c r="H3" s="43" t="s">
        <v>96</v>
      </c>
      <c r="I3" s="52" t="s">
        <v>101</v>
      </c>
      <c r="J3" s="29" t="s">
        <v>95</v>
      </c>
      <c r="K3" s="48" t="s">
        <v>19</v>
      </c>
    </row>
    <row r="4" spans="2:11" ht="18">
      <c r="B4" s="30" t="s">
        <v>26</v>
      </c>
      <c r="C4" s="31" t="s">
        <v>27</v>
      </c>
      <c r="D4" s="31" t="s">
        <v>28</v>
      </c>
      <c r="H4" s="44"/>
      <c r="I4" s="44">
        <f>IF(F25*J4&gt;0,1,0)</f>
        <v>0</v>
      </c>
      <c r="J4">
        <f>Antrag!G5</f>
        <v>0</v>
      </c>
      <c r="K4" s="49"/>
    </row>
    <row r="5" spans="2:11" ht="15">
      <c r="B5" s="32" t="s">
        <v>0</v>
      </c>
      <c r="C5" s="33">
        <v>160</v>
      </c>
      <c r="D5" s="33">
        <v>480</v>
      </c>
      <c r="E5" s="40" t="b">
        <v>0</v>
      </c>
      <c r="F5" s="13">
        <f>IF(E5=TRUE,1,0)</f>
        <v>0</v>
      </c>
      <c r="G5" s="13">
        <f>IF($F$2=1,C5,D5)</f>
        <v>480</v>
      </c>
      <c r="H5" s="45">
        <f>F5*G5</f>
        <v>0</v>
      </c>
      <c r="I5" s="45">
        <f>H5*$I$4/2</f>
        <v>0</v>
      </c>
      <c r="J5" s="13">
        <f>H5*$J$4/2</f>
        <v>0</v>
      </c>
      <c r="K5" s="50">
        <f>H5+I5+J5</f>
        <v>0</v>
      </c>
    </row>
    <row r="6" spans="2:11" ht="15">
      <c r="B6" s="32" t="s">
        <v>1</v>
      </c>
      <c r="C6" s="33">
        <v>0</v>
      </c>
      <c r="D6" s="33">
        <v>0</v>
      </c>
      <c r="E6" s="40" t="b">
        <v>0</v>
      </c>
      <c r="F6" s="13">
        <f t="shared" ref="F6:F20" si="1">IF(E6=TRUE,1,0)</f>
        <v>0</v>
      </c>
      <c r="G6" s="13">
        <f t="shared" ref="G6:G20" si="2">IF($F$2=1,C6,D6)</f>
        <v>0</v>
      </c>
      <c r="H6" s="45">
        <f t="shared" ref="H6:H20" si="3">F6*G6</f>
        <v>0</v>
      </c>
      <c r="I6" s="45">
        <f t="shared" ref="I6:I20" si="4">H6*$I$4/2</f>
        <v>0</v>
      </c>
      <c r="J6" s="13">
        <f t="shared" ref="J6:J20" si="5">H6*$J$4/2</f>
        <v>0</v>
      </c>
      <c r="K6" s="50">
        <f t="shared" ref="K6:K20" si="6">H6+I6+J6</f>
        <v>0</v>
      </c>
    </row>
    <row r="7" spans="2:11" ht="15">
      <c r="B7" s="34" t="s">
        <v>76</v>
      </c>
      <c r="C7" s="33">
        <v>0</v>
      </c>
      <c r="D7" s="33">
        <v>0</v>
      </c>
      <c r="E7" s="40" t="b">
        <v>0</v>
      </c>
      <c r="F7" s="13">
        <f t="shared" si="1"/>
        <v>0</v>
      </c>
      <c r="G7" s="13">
        <f t="shared" si="2"/>
        <v>0</v>
      </c>
      <c r="H7" s="45">
        <f t="shared" si="3"/>
        <v>0</v>
      </c>
      <c r="I7" s="45">
        <f t="shared" si="4"/>
        <v>0</v>
      </c>
      <c r="J7" s="13">
        <f t="shared" si="5"/>
        <v>0</v>
      </c>
      <c r="K7" s="50">
        <f t="shared" si="6"/>
        <v>0</v>
      </c>
    </row>
    <row r="8" spans="2:11" ht="15">
      <c r="B8" s="32" t="s">
        <v>2</v>
      </c>
      <c r="C8" s="33">
        <v>0</v>
      </c>
      <c r="D8" s="33">
        <v>0</v>
      </c>
      <c r="E8" s="40" t="b">
        <v>0</v>
      </c>
      <c r="F8" s="13">
        <f t="shared" si="1"/>
        <v>0</v>
      </c>
      <c r="G8" s="13">
        <f t="shared" si="2"/>
        <v>0</v>
      </c>
      <c r="H8" s="45">
        <f t="shared" si="3"/>
        <v>0</v>
      </c>
      <c r="I8" s="45">
        <f t="shared" si="4"/>
        <v>0</v>
      </c>
      <c r="J8" s="13">
        <f t="shared" si="5"/>
        <v>0</v>
      </c>
      <c r="K8" s="50">
        <f t="shared" si="6"/>
        <v>0</v>
      </c>
    </row>
    <row r="9" spans="2:11" ht="15">
      <c r="B9" s="32" t="s">
        <v>3</v>
      </c>
      <c r="C9" s="33">
        <v>0</v>
      </c>
      <c r="D9" s="33">
        <v>0</v>
      </c>
      <c r="E9" s="40" t="b">
        <v>0</v>
      </c>
      <c r="F9" s="13">
        <f t="shared" si="1"/>
        <v>0</v>
      </c>
      <c r="G9" s="13">
        <f t="shared" si="2"/>
        <v>0</v>
      </c>
      <c r="H9" s="45">
        <f t="shared" si="3"/>
        <v>0</v>
      </c>
      <c r="I9" s="45">
        <f t="shared" si="4"/>
        <v>0</v>
      </c>
      <c r="J9" s="13">
        <f t="shared" si="5"/>
        <v>0</v>
      </c>
      <c r="K9" s="50">
        <f t="shared" si="6"/>
        <v>0</v>
      </c>
    </row>
    <row r="10" spans="2:11" ht="15">
      <c r="B10" s="32" t="s">
        <v>8</v>
      </c>
      <c r="C10" s="33">
        <v>0</v>
      </c>
      <c r="D10" s="33">
        <v>0</v>
      </c>
      <c r="E10" s="40" t="b">
        <v>0</v>
      </c>
      <c r="F10" s="13">
        <f t="shared" ref="F10" si="7">IF(E10=TRUE,1,0)</f>
        <v>0</v>
      </c>
      <c r="G10" s="13">
        <f t="shared" ref="G10" si="8">IF($F$2=1,C10,D10)</f>
        <v>0</v>
      </c>
      <c r="H10" s="45">
        <f t="shared" ref="H10" si="9">F10*G10</f>
        <v>0</v>
      </c>
      <c r="I10" s="45">
        <f t="shared" si="4"/>
        <v>0</v>
      </c>
      <c r="J10" s="13">
        <f t="shared" si="5"/>
        <v>0</v>
      </c>
      <c r="K10" s="50">
        <f t="shared" si="6"/>
        <v>0</v>
      </c>
    </row>
    <row r="11" spans="2:11" ht="15">
      <c r="B11" s="32" t="s">
        <v>4</v>
      </c>
      <c r="C11" s="33">
        <v>0</v>
      </c>
      <c r="D11" s="33">
        <v>0</v>
      </c>
      <c r="E11" s="40" t="b">
        <v>0</v>
      </c>
      <c r="F11" s="13">
        <f t="shared" si="1"/>
        <v>0</v>
      </c>
      <c r="G11" s="13">
        <f t="shared" si="2"/>
        <v>0</v>
      </c>
      <c r="H11" s="45">
        <f t="shared" si="3"/>
        <v>0</v>
      </c>
      <c r="I11" s="45">
        <f t="shared" si="4"/>
        <v>0</v>
      </c>
      <c r="J11" s="13">
        <f t="shared" si="5"/>
        <v>0</v>
      </c>
      <c r="K11" s="50">
        <f t="shared" si="6"/>
        <v>0</v>
      </c>
    </row>
    <row r="12" spans="2:11" ht="15">
      <c r="B12" s="32" t="s">
        <v>5</v>
      </c>
      <c r="C12" s="33">
        <v>50</v>
      </c>
      <c r="D12" s="33">
        <v>150</v>
      </c>
      <c r="E12" s="40" t="b">
        <v>0</v>
      </c>
      <c r="F12" s="13">
        <f t="shared" si="1"/>
        <v>0</v>
      </c>
      <c r="G12" s="13">
        <f t="shared" si="2"/>
        <v>150</v>
      </c>
      <c r="H12" s="45">
        <f t="shared" si="3"/>
        <v>0</v>
      </c>
      <c r="I12" s="45">
        <f t="shared" si="4"/>
        <v>0</v>
      </c>
      <c r="J12" s="13">
        <f t="shared" si="5"/>
        <v>0</v>
      </c>
      <c r="K12" s="50">
        <f t="shared" si="6"/>
        <v>0</v>
      </c>
    </row>
    <row r="13" spans="2:11" ht="15">
      <c r="B13" s="32" t="s">
        <v>6</v>
      </c>
      <c r="C13" s="33">
        <v>80</v>
      </c>
      <c r="D13" s="33">
        <v>240</v>
      </c>
      <c r="E13" s="40" t="b">
        <v>0</v>
      </c>
      <c r="F13" s="13">
        <f t="shared" si="1"/>
        <v>0</v>
      </c>
      <c r="G13" s="13">
        <f t="shared" si="2"/>
        <v>240</v>
      </c>
      <c r="H13" s="45">
        <f t="shared" si="3"/>
        <v>0</v>
      </c>
      <c r="I13" s="45">
        <f t="shared" si="4"/>
        <v>0</v>
      </c>
      <c r="J13" s="13">
        <f t="shared" si="5"/>
        <v>0</v>
      </c>
      <c r="K13" s="50">
        <f t="shared" si="6"/>
        <v>0</v>
      </c>
    </row>
    <row r="14" spans="2:11" ht="15">
      <c r="B14" s="32" t="s">
        <v>7</v>
      </c>
      <c r="C14" s="33">
        <v>50</v>
      </c>
      <c r="D14" s="33">
        <v>150</v>
      </c>
      <c r="E14" s="40" t="b">
        <v>0</v>
      </c>
      <c r="F14" s="13">
        <f t="shared" si="1"/>
        <v>0</v>
      </c>
      <c r="G14" s="13">
        <f t="shared" si="2"/>
        <v>150</v>
      </c>
      <c r="H14" s="45">
        <f t="shared" si="3"/>
        <v>0</v>
      </c>
      <c r="I14" s="45">
        <f t="shared" si="4"/>
        <v>0</v>
      </c>
      <c r="J14" s="13">
        <f t="shared" si="5"/>
        <v>0</v>
      </c>
      <c r="K14" s="50">
        <f t="shared" si="6"/>
        <v>0</v>
      </c>
    </row>
    <row r="15" spans="2:11" ht="15">
      <c r="B15" s="32" t="s">
        <v>85</v>
      </c>
      <c r="C15" s="33">
        <v>200</v>
      </c>
      <c r="D15" s="33">
        <v>600</v>
      </c>
      <c r="E15" s="40" t="b">
        <v>0</v>
      </c>
      <c r="F15" s="13">
        <f t="shared" si="1"/>
        <v>0</v>
      </c>
      <c r="G15" s="13">
        <f t="shared" si="2"/>
        <v>600</v>
      </c>
      <c r="H15" s="45">
        <f t="shared" si="3"/>
        <v>0</v>
      </c>
      <c r="I15" s="45">
        <f t="shared" si="4"/>
        <v>0</v>
      </c>
      <c r="J15" s="13">
        <f t="shared" si="5"/>
        <v>0</v>
      </c>
      <c r="K15" s="50">
        <f t="shared" si="6"/>
        <v>0</v>
      </c>
    </row>
    <row r="16" spans="2:11" ht="15">
      <c r="B16" s="32" t="s">
        <v>86</v>
      </c>
      <c r="C16" s="33">
        <v>40</v>
      </c>
      <c r="D16" s="33">
        <v>120</v>
      </c>
      <c r="E16" s="40" t="b">
        <v>0</v>
      </c>
      <c r="F16" s="13">
        <f t="shared" si="1"/>
        <v>0</v>
      </c>
      <c r="G16" s="13">
        <f t="shared" si="2"/>
        <v>120</v>
      </c>
      <c r="H16" s="45">
        <f t="shared" si="3"/>
        <v>0</v>
      </c>
      <c r="I16" s="45">
        <f t="shared" si="4"/>
        <v>0</v>
      </c>
      <c r="J16" s="13">
        <f t="shared" si="5"/>
        <v>0</v>
      </c>
      <c r="K16" s="50">
        <f t="shared" si="6"/>
        <v>0</v>
      </c>
    </row>
    <row r="17" spans="2:11" ht="15">
      <c r="B17" s="32" t="s">
        <v>9</v>
      </c>
      <c r="C17" s="33">
        <v>40</v>
      </c>
      <c r="D17" s="33">
        <v>120</v>
      </c>
      <c r="E17" s="40" t="b">
        <v>0</v>
      </c>
      <c r="F17" s="13">
        <f t="shared" si="1"/>
        <v>0</v>
      </c>
      <c r="G17" s="13">
        <f t="shared" si="2"/>
        <v>120</v>
      </c>
      <c r="H17" s="45">
        <f t="shared" si="3"/>
        <v>0</v>
      </c>
      <c r="I17" s="45">
        <f t="shared" si="4"/>
        <v>0</v>
      </c>
      <c r="J17" s="13">
        <f t="shared" si="5"/>
        <v>0</v>
      </c>
      <c r="K17" s="50">
        <f t="shared" si="6"/>
        <v>0</v>
      </c>
    </row>
    <row r="18" spans="2:11" ht="17.25">
      <c r="B18" s="32" t="s">
        <v>78</v>
      </c>
      <c r="C18" s="33">
        <v>0</v>
      </c>
      <c r="D18" s="33">
        <v>0</v>
      </c>
      <c r="E18" s="40" t="b">
        <v>0</v>
      </c>
      <c r="F18" s="13">
        <f t="shared" si="1"/>
        <v>0</v>
      </c>
      <c r="G18" s="13">
        <f t="shared" si="2"/>
        <v>0</v>
      </c>
      <c r="H18" s="45">
        <f t="shared" si="3"/>
        <v>0</v>
      </c>
      <c r="I18" s="45">
        <f t="shared" si="4"/>
        <v>0</v>
      </c>
      <c r="J18" s="13">
        <f t="shared" si="5"/>
        <v>0</v>
      </c>
      <c r="K18" s="50">
        <f t="shared" si="6"/>
        <v>0</v>
      </c>
    </row>
    <row r="19" spans="2:11" ht="17.25">
      <c r="B19" s="32" t="s">
        <v>79</v>
      </c>
      <c r="C19" s="33">
        <v>50</v>
      </c>
      <c r="D19" s="33">
        <v>0</v>
      </c>
      <c r="E19" s="40" t="b">
        <v>0</v>
      </c>
      <c r="F19" s="13">
        <f t="shared" si="1"/>
        <v>0</v>
      </c>
      <c r="G19" s="13">
        <f t="shared" si="2"/>
        <v>0</v>
      </c>
      <c r="H19" s="45">
        <f t="shared" si="3"/>
        <v>0</v>
      </c>
      <c r="I19" s="45">
        <f t="shared" si="4"/>
        <v>0</v>
      </c>
      <c r="J19" s="13">
        <f t="shared" si="5"/>
        <v>0</v>
      </c>
      <c r="K19" s="50">
        <f t="shared" si="6"/>
        <v>0</v>
      </c>
    </row>
    <row r="20" spans="2:11" ht="15">
      <c r="B20" s="32" t="s">
        <v>10</v>
      </c>
      <c r="C20" s="33">
        <f>Antrag!H22</f>
        <v>0</v>
      </c>
      <c r="D20" s="33">
        <f>C20</f>
        <v>0</v>
      </c>
      <c r="E20" s="40" t="b">
        <v>0</v>
      </c>
      <c r="F20" s="13">
        <f t="shared" si="1"/>
        <v>0</v>
      </c>
      <c r="G20" s="13">
        <f t="shared" si="2"/>
        <v>0</v>
      </c>
      <c r="H20" s="45">
        <f t="shared" si="3"/>
        <v>0</v>
      </c>
      <c r="I20" s="45">
        <f t="shared" si="4"/>
        <v>0</v>
      </c>
      <c r="J20" s="13">
        <f t="shared" si="5"/>
        <v>0</v>
      </c>
      <c r="K20" s="50">
        <f t="shared" si="6"/>
        <v>0</v>
      </c>
    </row>
    <row r="21" spans="2:11" ht="15">
      <c r="B21" s="32" t="s">
        <v>30</v>
      </c>
      <c r="C21" s="10"/>
      <c r="D21" s="10"/>
      <c r="E21" s="13"/>
      <c r="F21" s="13"/>
      <c r="G21" s="13"/>
      <c r="H21" s="45">
        <f>SUM(H5:H20)</f>
        <v>0</v>
      </c>
      <c r="I21" s="45"/>
      <c r="J21" s="13"/>
      <c r="K21" s="50">
        <f>SUM(K5:K20)</f>
        <v>0</v>
      </c>
    </row>
    <row r="22" spans="2:11" ht="15.75">
      <c r="B22" s="35" t="s">
        <v>87</v>
      </c>
      <c r="C22" s="12"/>
      <c r="D22" s="12"/>
      <c r="E22" s="13"/>
      <c r="F22" s="13"/>
      <c r="G22" s="13"/>
      <c r="H22" s="45">
        <f>50</f>
        <v>50</v>
      </c>
      <c r="I22" s="45"/>
      <c r="J22" s="13"/>
      <c r="K22" s="50">
        <f>50</f>
        <v>50</v>
      </c>
    </row>
    <row r="23" spans="2:11" ht="15.75">
      <c r="B23" s="35" t="s">
        <v>29</v>
      </c>
      <c r="C23" s="12"/>
      <c r="D23" s="12"/>
      <c r="E23" s="13"/>
      <c r="F23" s="13"/>
      <c r="G23" s="13"/>
      <c r="H23" s="45">
        <f>IF(F25=1,-(H21),0)</f>
        <v>0</v>
      </c>
      <c r="I23" s="45"/>
      <c r="J23" s="13"/>
      <c r="K23" s="49">
        <f>H23</f>
        <v>0</v>
      </c>
    </row>
    <row r="24" spans="2:11" ht="15">
      <c r="B24" s="32" t="s">
        <v>12</v>
      </c>
      <c r="C24" s="11"/>
      <c r="D24" s="11"/>
      <c r="E24" s="13"/>
      <c r="F24" s="13"/>
      <c r="G24" s="13"/>
      <c r="H24" s="45">
        <f>H21+H23+H22</f>
        <v>50</v>
      </c>
      <c r="I24" s="45"/>
      <c r="J24" s="13"/>
      <c r="K24" s="50">
        <f>K21+K23+K22</f>
        <v>50</v>
      </c>
    </row>
    <row r="25" spans="2:11" ht="16.5" thickBot="1">
      <c r="B25" s="36" t="s">
        <v>13</v>
      </c>
      <c r="C25" s="37"/>
      <c r="D25" s="37"/>
      <c r="E25" s="41" t="b">
        <v>0</v>
      </c>
      <c r="F25" s="38">
        <f>IF(E25=TRUE,1,0)</f>
        <v>0</v>
      </c>
      <c r="G25" s="38"/>
      <c r="H25" s="46"/>
      <c r="I25" s="46"/>
      <c r="J25" s="38"/>
      <c r="K25" s="51"/>
    </row>
    <row r="26" spans="2:11" ht="15.75">
      <c r="B26" s="1"/>
      <c r="C26" s="12"/>
      <c r="D26" s="12"/>
      <c r="E26" s="13"/>
      <c r="F26" s="13"/>
      <c r="G26" s="13"/>
      <c r="H26" s="13"/>
      <c r="I26" s="13"/>
      <c r="J26" s="13"/>
    </row>
    <row r="27" spans="2:11">
      <c r="B27" t="s">
        <v>94</v>
      </c>
      <c r="D27">
        <f>IF(SUM(F6:F10)&gt;0,1,0)</f>
        <v>0</v>
      </c>
    </row>
    <row r="28" spans="2:11">
      <c r="B28" t="s">
        <v>93</v>
      </c>
      <c r="D28">
        <f>IF(D27-F5=1,1,0)</f>
        <v>0</v>
      </c>
    </row>
    <row r="29" spans="2:11">
      <c r="B29" t="s">
        <v>98</v>
      </c>
      <c r="D29">
        <f>IF(F2=0,2,0)</f>
        <v>2</v>
      </c>
      <c r="E29">
        <f>F25*D29</f>
        <v>0</v>
      </c>
    </row>
    <row r="31" spans="2:11" ht="15">
      <c r="B31" s="11"/>
    </row>
  </sheetData>
  <printOptions headings="1" gridLines="1"/>
  <pageMargins left="0.7" right="0.7" top="0.75" bottom="0.75" header="0.3" footer="0.3"/>
  <pageSetup paperSize="9" scale="8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c3243af-46d2-42c7-901f-f32c7518da67">
      <Terms xmlns="http://schemas.microsoft.com/office/infopath/2007/PartnerControls"/>
    </lcf76f155ced4ddcb4097134ff3c332f>
    <TaxCatchAll xmlns="2a55c650-a8e3-4f9b-82d9-b842c6df4b48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EF5E7D7CAA4E14B9A2557C4342531C6" ma:contentTypeVersion="14" ma:contentTypeDescription="Ein neues Dokument erstellen." ma:contentTypeScope="" ma:versionID="1bb1bd819d2beb17ffe6e3f1c59ae377">
  <xsd:schema xmlns:xsd="http://www.w3.org/2001/XMLSchema" xmlns:xs="http://www.w3.org/2001/XMLSchema" xmlns:p="http://schemas.microsoft.com/office/2006/metadata/properties" xmlns:ns2="dc3243af-46d2-42c7-901f-f32c7518da67" xmlns:ns3="2a55c650-a8e3-4f9b-82d9-b842c6df4b48" targetNamespace="http://schemas.microsoft.com/office/2006/metadata/properties" ma:root="true" ma:fieldsID="1d46599d25b328e6bd24acc02c50c281" ns2:_="" ns3:_="">
    <xsd:import namespace="dc3243af-46d2-42c7-901f-f32c7518da67"/>
    <xsd:import namespace="2a55c650-a8e3-4f9b-82d9-b842c6df4b4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3243af-46d2-42c7-901f-f32c7518da6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Bildmarkierungen" ma:readOnly="false" ma:fieldId="{5cf76f15-5ced-4ddc-b409-7134ff3c332f}" ma:taxonomyMulti="true" ma:sspId="284e4a31-e1bc-4d79-9b72-794d42d43dd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55c650-a8e3-4f9b-82d9-b842c6df4b48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f9c78a90-e693-4f0d-b2c3-f94a92e1ff1d}" ma:internalName="TaxCatchAll" ma:showField="CatchAllData" ma:web="2a55c650-a8e3-4f9b-82d9-b842c6df4b4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86A065C-7AE4-413D-92E0-963B7E45760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F13EB0B-9571-48CE-9690-2A9C792CAD68}">
  <ds:schemaRefs>
    <ds:schemaRef ds:uri="http://schemas.microsoft.com/office/2006/metadata/properties"/>
    <ds:schemaRef ds:uri="http://purl.org/dc/dcmitype/"/>
    <ds:schemaRef ds:uri="http://schemas.microsoft.com/office/2006/documentManagement/types"/>
    <ds:schemaRef ds:uri="dc3243af-46d2-42c7-901f-f32c7518da67"/>
    <ds:schemaRef ds:uri="http://schemas.microsoft.com/office/infopath/2007/PartnerControls"/>
    <ds:schemaRef ds:uri="http://purl.org/dc/terms/"/>
    <ds:schemaRef ds:uri="http://purl.org/dc/elements/1.1/"/>
    <ds:schemaRef ds:uri="http://schemas.openxmlformats.org/package/2006/metadata/core-properties"/>
    <ds:schemaRef ds:uri="2a55c650-a8e3-4f9b-82d9-b842c6df4b48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41731190-2427-4B27-9974-30CE00867BC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c3243af-46d2-42c7-901f-f32c7518da67"/>
    <ds:schemaRef ds:uri="2a55c650-a8e3-4f9b-82d9-b842c6df4b4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</vt:i4>
      </vt:variant>
      <vt:variant>
        <vt:lpstr>Benannte Bereiche</vt:lpstr>
      </vt:variant>
      <vt:variant>
        <vt:i4>4</vt:i4>
      </vt:variant>
    </vt:vector>
  </HeadingPairs>
  <TitlesOfParts>
    <vt:vector size="9" baseType="lpstr">
      <vt:lpstr>Antrag</vt:lpstr>
      <vt:lpstr>Benutzungsbewilligung</vt:lpstr>
      <vt:lpstr>Benutzungsrapport</vt:lpstr>
      <vt:lpstr>Geschirrausgabe</vt:lpstr>
      <vt:lpstr>Tarife</vt:lpstr>
      <vt:lpstr>Antrag!Druckbereich</vt:lpstr>
      <vt:lpstr>Benutzungsbewilligung!Druckbereich</vt:lpstr>
      <vt:lpstr>Benutzungsrapport!Druckbereich</vt:lpstr>
      <vt:lpstr>Geschirrausgabe!Druckbereich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Arpad Major</dc:creator>
  <cp:lastModifiedBy>Gloor Tobias</cp:lastModifiedBy>
  <cp:lastPrinted>2023-12-06T14:14:00Z</cp:lastPrinted>
  <dcterms:created xsi:type="dcterms:W3CDTF">2016-03-18T07:16:42Z</dcterms:created>
  <dcterms:modified xsi:type="dcterms:W3CDTF">2026-01-20T13:52:26Z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lassification_To_AIP">
    <vt:i4>0</vt:i4>
  </property>
  <property fmtid="{D5CDD505-2E9C-101B-9397-08002B2CF9AE}" pid="3" name="ContentTypeId">
    <vt:lpwstr>0x010100AEF5E7D7CAA4E14B9A2557C4342531C6</vt:lpwstr>
  </property>
  <property fmtid="{D5CDD505-2E9C-101B-9397-08002B2CF9AE}" pid="4" name="MediaServiceImageTags">
    <vt:lpwstr/>
  </property>
</Properties>
</file>